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codeName="ThisWorkbook"/>
  <workbookProtection workbookPassword="9BF7" lockStructure="1"/>
  <bookViews>
    <workbookView xWindow="96" yWindow="12" windowWidth="23256" windowHeight="7476" tabRatio="536"/>
  </bookViews>
  <sheets>
    <sheet name="Index" sheetId="1" r:id="rId1"/>
    <sheet name="1.0" sheetId="2" r:id="rId2"/>
    <sheet name="1.1" sheetId="3" r:id="rId3"/>
    <sheet name="1.2" sheetId="4" r:id="rId4"/>
    <sheet name="2.0" sheetId="5" r:id="rId5"/>
    <sheet name="Instructions" sheetId="6" r:id="rId6"/>
    <sheet name="Glossary" sheetId="7" r:id="rId7"/>
  </sheets>
  <definedNames>
    <definedName name="_xlnm._FilterDatabase" localSheetId="6" hidden="1">Glossary!$B$6:$D$6</definedName>
    <definedName name="Back_testing_LGD">Glossary!#REF!</definedName>
    <definedName name="Bank_s_assessment">Glossary!$B$7</definedName>
    <definedName name="Bank_s_comments">Glossary!$B$8</definedName>
    <definedName name="Coverage_in_internal_validation">Glossary!$B$9</definedName>
    <definedName name="ELBE_1.0a">'1.0'!$C$5</definedName>
    <definedName name="ELBE_1.0b">'1.0'!$C$7</definedName>
    <definedName name="ELBE_1.0c">'1.0'!$C$9</definedName>
    <definedName name="ELBE_1.0d">'1.0'!$C$11</definedName>
    <definedName name="ELBE_1.0e">'1.0'!$C$13</definedName>
    <definedName name="ELBE_1.0f">'1.0'!$C$15</definedName>
    <definedName name="ELBE_1.0g">'1.0'!$C$17</definedName>
    <definedName name="ELBE_1.1a">'1.1'!$G$6:$I$7</definedName>
    <definedName name="ELBE_1.1b">'1.1'!$E$12:$I$13</definedName>
    <definedName name="ELBE_1.2a">'1.2'!$D$7:$E$11</definedName>
    <definedName name="ELBE_2.0a">'2.0'!$D$7:$AM$7</definedName>
    <definedName name="ELBE_2.0b">'2.0'!$D$9:$AM$28</definedName>
    <definedName name="Expected_Loss">Glossary!#REF!</definedName>
    <definedName name="Exposure_at_Default">Glossary!$B$10</definedName>
    <definedName name="Facility_grade___pool">Glossary!$B$11</definedName>
    <definedName name="Model__ID">Glossary!$B$12</definedName>
    <definedName name="Modelling_approach">Glossary!$B$13</definedName>
    <definedName name="Number_facilities__backtesting">Glossary!$B$15</definedName>
    <definedName name="Number_of_facilities__application_portfolio">Glossary!$B$14</definedName>
    <definedName name="Number_of_Facility_Grades_or_Pools__K">Glossary!$B$16</definedName>
    <definedName name="Original_exposure">Glossary!#REF!</definedName>
    <definedName name="Portfolio">Glossary!$B$17</definedName>
    <definedName name="_xlnm.Print_Area" localSheetId="1">'1.0'!$B$2:$F$25</definedName>
    <definedName name="_xlnm.Print_Area" localSheetId="2">'1.1'!$B$2:$I$13</definedName>
    <definedName name="_xlnm.Print_Area" localSheetId="3">'1.2'!$B$2:$F$11</definedName>
    <definedName name="_xlnm.Print_Area" localSheetId="4">'2.0'!$B$2:$AM$28</definedName>
    <definedName name="_xlnm.Print_Area" localSheetId="6">Glossary!$A$1:$F$22</definedName>
    <definedName name="_xlnm.Print_Area" localSheetId="0">Index!$B$2:$G$9</definedName>
    <definedName name="_xlnm.Print_Area" localSheetId="5">Instructions!$A$1:$D$17</definedName>
    <definedName name="Relevant_observation_period">Glossary!$B$18</definedName>
    <definedName name="Risk_Weighted_Exposure_Amount">Glossary!$B$19</definedName>
    <definedName name="Workout_period">Glossary!$B$21</definedName>
    <definedName name="Write_off">Glossary!$B$22</definedName>
  </definedNames>
  <calcPr calcId="145621"/>
</workbook>
</file>

<file path=xl/calcChain.xml><?xml version="1.0" encoding="utf-8"?>
<calcChain xmlns="http://schemas.openxmlformats.org/spreadsheetml/2006/main">
  <c r="I9" i="4" l="1"/>
  <c r="I11" i="4"/>
  <c r="H11" i="4" l="1"/>
  <c r="L13" i="3" l="1"/>
  <c r="L12" i="3"/>
  <c r="H9" i="4" l="1"/>
  <c r="BG19" i="5" l="1"/>
  <c r="BF22" i="5"/>
  <c r="BD21" i="5"/>
  <c r="BE21" i="5"/>
  <c r="BF21" i="5"/>
  <c r="BH21" i="5"/>
  <c r="BG20" i="5" l="1"/>
  <c r="BG18" i="5"/>
  <c r="BG17" i="5"/>
  <c r="BO10" i="5" l="1"/>
  <c r="BO11" i="5"/>
  <c r="BO12" i="5"/>
  <c r="BO13" i="5"/>
  <c r="BO14" i="5"/>
  <c r="BO15" i="5"/>
  <c r="BO16" i="5"/>
  <c r="BO17" i="5"/>
  <c r="BO18" i="5"/>
  <c r="BO19" i="5"/>
  <c r="BO20" i="5"/>
  <c r="BO21" i="5"/>
  <c r="BO22" i="5"/>
  <c r="BO23" i="5"/>
  <c r="BO24" i="5"/>
  <c r="BO25" i="5"/>
  <c r="BO26" i="5"/>
  <c r="BO27" i="5"/>
  <c r="BO28" i="5"/>
  <c r="BO9" i="5"/>
  <c r="BN10" i="5"/>
  <c r="BN11" i="5"/>
  <c r="BN12" i="5"/>
  <c r="BN13" i="5"/>
  <c r="BN14" i="5"/>
  <c r="BN15" i="5"/>
  <c r="BN16" i="5"/>
  <c r="BN17" i="5"/>
  <c r="BN18" i="5"/>
  <c r="BN19" i="5"/>
  <c r="BN20" i="5"/>
  <c r="BN21" i="5"/>
  <c r="BN22" i="5"/>
  <c r="BN23" i="5"/>
  <c r="BN24" i="5"/>
  <c r="BN25" i="5"/>
  <c r="BN26" i="5"/>
  <c r="BN27" i="5"/>
  <c r="BN28" i="5"/>
  <c r="BN9" i="5"/>
  <c r="BF10" i="5"/>
  <c r="BF11" i="5"/>
  <c r="BF12" i="5"/>
  <c r="BF13" i="5"/>
  <c r="BF14" i="5"/>
  <c r="BF15" i="5"/>
  <c r="BF16" i="5"/>
  <c r="BF17" i="5"/>
  <c r="BF18" i="5"/>
  <c r="BF19" i="5"/>
  <c r="BF20" i="5"/>
  <c r="BF23" i="5"/>
  <c r="BF24" i="5"/>
  <c r="BF25" i="5"/>
  <c r="BF26" i="5"/>
  <c r="BF27" i="5"/>
  <c r="BF28" i="5"/>
  <c r="BF9" i="5"/>
  <c r="BE28" i="5"/>
  <c r="BE27" i="5"/>
  <c r="BE26" i="5"/>
  <c r="BE25" i="5"/>
  <c r="BE24" i="5"/>
  <c r="BE23" i="5"/>
  <c r="BE22" i="5"/>
  <c r="BE20" i="5"/>
  <c r="BE19" i="5"/>
  <c r="BE18" i="5"/>
  <c r="BE17" i="5"/>
  <c r="BE16" i="5"/>
  <c r="BE15" i="5"/>
  <c r="BE14" i="5"/>
  <c r="BE13" i="5"/>
  <c r="BE12" i="5"/>
  <c r="BE11" i="5"/>
  <c r="BE10" i="5"/>
  <c r="BE9" i="5"/>
  <c r="BE8" i="5"/>
  <c r="BE7" i="5"/>
  <c r="BD10" i="5"/>
  <c r="BG10" i="5" s="1"/>
  <c r="BD11" i="5"/>
  <c r="BG11" i="5" s="1"/>
  <c r="BD12" i="5"/>
  <c r="BG12" i="5" s="1"/>
  <c r="BD13" i="5"/>
  <c r="BD14" i="5"/>
  <c r="BG14" i="5" s="1"/>
  <c r="BD15" i="5"/>
  <c r="BG15" i="5" s="1"/>
  <c r="BD16" i="5"/>
  <c r="BG16" i="5" s="1"/>
  <c r="BD17" i="5"/>
  <c r="BD18" i="5"/>
  <c r="BD19" i="5"/>
  <c r="BD20" i="5"/>
  <c r="BD22" i="5"/>
  <c r="BD23" i="5"/>
  <c r="BD24" i="5"/>
  <c r="BD25" i="5"/>
  <c r="BD26" i="5"/>
  <c r="BD27" i="5"/>
  <c r="BD28" i="5"/>
  <c r="BD9" i="5"/>
  <c r="BG9" i="5" s="1"/>
  <c r="BD8" i="5"/>
  <c r="BD7" i="5"/>
  <c r="AZ10" i="5"/>
  <c r="AZ11" i="5"/>
  <c r="AZ12" i="5"/>
  <c r="AZ13" i="5"/>
  <c r="AZ17" i="5"/>
  <c r="AZ18" i="5"/>
  <c r="AZ19" i="5"/>
  <c r="AZ20" i="5"/>
  <c r="AZ21" i="5"/>
  <c r="AZ22" i="5"/>
  <c r="AZ23" i="5"/>
  <c r="AZ24" i="5"/>
  <c r="AZ25" i="5"/>
  <c r="AZ26" i="5"/>
  <c r="AZ27" i="5"/>
  <c r="AZ28" i="5"/>
  <c r="AZ9" i="5"/>
  <c r="AZ8" i="5"/>
  <c r="AY10" i="5"/>
  <c r="AY11" i="5"/>
  <c r="AY12" i="5"/>
  <c r="AY13" i="5"/>
  <c r="AY14" i="5"/>
  <c r="AZ14" i="5" s="1"/>
  <c r="AY15" i="5"/>
  <c r="AZ15" i="5" s="1"/>
  <c r="AY16" i="5"/>
  <c r="AZ16" i="5" s="1"/>
  <c r="AY17" i="5"/>
  <c r="AY18" i="5"/>
  <c r="AY19" i="5"/>
  <c r="AY20" i="5"/>
  <c r="AY21" i="5"/>
  <c r="AY22" i="5"/>
  <c r="AY23" i="5"/>
  <c r="AY24" i="5"/>
  <c r="AY25" i="5"/>
  <c r="AY26" i="5"/>
  <c r="AY27" i="5"/>
  <c r="AY28" i="5"/>
  <c r="AY9" i="5"/>
  <c r="AY7" i="5"/>
  <c r="AZ7" i="5" s="1"/>
  <c r="AX11" i="5"/>
  <c r="AX15" i="5"/>
  <c r="AX16" i="5"/>
  <c r="AX17" i="5"/>
  <c r="AX18" i="5"/>
  <c r="AX19" i="5"/>
  <c r="AX20" i="5"/>
  <c r="AX21" i="5"/>
  <c r="AX22" i="5"/>
  <c r="AX23" i="5"/>
  <c r="AX24" i="5"/>
  <c r="AX25" i="5"/>
  <c r="AX26" i="5"/>
  <c r="AX27" i="5"/>
  <c r="AX28" i="5"/>
  <c r="AX9" i="5"/>
  <c r="AX8" i="5"/>
  <c r="AW10" i="5"/>
  <c r="AX10" i="5" s="1"/>
  <c r="AW11" i="5"/>
  <c r="AW12" i="5"/>
  <c r="AX12" i="5" s="1"/>
  <c r="AW13" i="5"/>
  <c r="AX13" i="5" s="1"/>
  <c r="AW14" i="5"/>
  <c r="AX14" i="5" s="1"/>
  <c r="AW15" i="5"/>
  <c r="AW16" i="5"/>
  <c r="AW17" i="5"/>
  <c r="AW18" i="5"/>
  <c r="AW19" i="5"/>
  <c r="AW20" i="5"/>
  <c r="AW21" i="5"/>
  <c r="AW22" i="5"/>
  <c r="AW23" i="5"/>
  <c r="AW24" i="5"/>
  <c r="AW25" i="5"/>
  <c r="AW26" i="5"/>
  <c r="AW27" i="5"/>
  <c r="AW28" i="5"/>
  <c r="AW9" i="5"/>
  <c r="AW7" i="5"/>
  <c r="AX7" i="5" s="1"/>
  <c r="AV11" i="5"/>
  <c r="AV12" i="5"/>
  <c r="AV13" i="5"/>
  <c r="AV15" i="5"/>
  <c r="AV17" i="5"/>
  <c r="AV18" i="5"/>
  <c r="AV19" i="5"/>
  <c r="AV20" i="5"/>
  <c r="AV21" i="5"/>
  <c r="AV22" i="5"/>
  <c r="AV23" i="5"/>
  <c r="AV24" i="5"/>
  <c r="AV25" i="5"/>
  <c r="AV26" i="5"/>
  <c r="AV27" i="5"/>
  <c r="AV28" i="5"/>
  <c r="AV9" i="5"/>
  <c r="AU10" i="5"/>
  <c r="AV10" i="5" s="1"/>
  <c r="AU11" i="5"/>
  <c r="AU12" i="5"/>
  <c r="AU13" i="5"/>
  <c r="AU14" i="5"/>
  <c r="AV14" i="5" s="1"/>
  <c r="AU15" i="5"/>
  <c r="AU16" i="5"/>
  <c r="AV16" i="5" s="1"/>
  <c r="AU17" i="5"/>
  <c r="AU18" i="5"/>
  <c r="AU19" i="5"/>
  <c r="AU20" i="5"/>
  <c r="AU21" i="5"/>
  <c r="AU22" i="5"/>
  <c r="AU23" i="5"/>
  <c r="AU24" i="5"/>
  <c r="AU25" i="5"/>
  <c r="AU26" i="5"/>
  <c r="AU27" i="5"/>
  <c r="AU28" i="5"/>
  <c r="AU9" i="5"/>
  <c r="AU7" i="5"/>
  <c r="AV7" i="5" s="1"/>
  <c r="AT10" i="5"/>
  <c r="AT11" i="5"/>
  <c r="AT13" i="5"/>
  <c r="AT14" i="5"/>
  <c r="AT15" i="5"/>
  <c r="AT16" i="5"/>
  <c r="AT17" i="5"/>
  <c r="AT18" i="5"/>
  <c r="AT19" i="5"/>
  <c r="AT20" i="5"/>
  <c r="AT21" i="5"/>
  <c r="AT22" i="5"/>
  <c r="AT23" i="5"/>
  <c r="AT24" i="5"/>
  <c r="AT25" i="5"/>
  <c r="AT26" i="5"/>
  <c r="AT27" i="5"/>
  <c r="AT28" i="5"/>
  <c r="AT9" i="5"/>
  <c r="AS10" i="5"/>
  <c r="AS11" i="5"/>
  <c r="AS12" i="5"/>
  <c r="AT12" i="5" s="1"/>
  <c r="AS13" i="5"/>
  <c r="AS14" i="5"/>
  <c r="AS15" i="5"/>
  <c r="AS16" i="5"/>
  <c r="AS17" i="5"/>
  <c r="AS18" i="5"/>
  <c r="AS19" i="5"/>
  <c r="AS20" i="5"/>
  <c r="AS21" i="5"/>
  <c r="AS22" i="5"/>
  <c r="AS23" i="5"/>
  <c r="AS24" i="5"/>
  <c r="AS25" i="5"/>
  <c r="AS26" i="5"/>
  <c r="AS27" i="5"/>
  <c r="AS28" i="5"/>
  <c r="AS9" i="5"/>
  <c r="AS7" i="5"/>
  <c r="AT7" i="5" s="1"/>
  <c r="AR10" i="5"/>
  <c r="AR11" i="5"/>
  <c r="AR13" i="5"/>
  <c r="AR14" i="5"/>
  <c r="AR15" i="5"/>
  <c r="AR16" i="5"/>
  <c r="AR17" i="5"/>
  <c r="AR18" i="5"/>
  <c r="AR19" i="5"/>
  <c r="AR24" i="5"/>
  <c r="AR25" i="5"/>
  <c r="AR26" i="5"/>
  <c r="AR27" i="5"/>
  <c r="AR28" i="5"/>
  <c r="AR9" i="5"/>
  <c r="AR7" i="5"/>
  <c r="AQ10" i="5"/>
  <c r="AQ11" i="5"/>
  <c r="AQ12" i="5"/>
  <c r="AR12" i="5" s="1"/>
  <c r="AQ13" i="5"/>
  <c r="AQ14" i="5"/>
  <c r="AQ15" i="5"/>
  <c r="AQ16" i="5"/>
  <c r="AQ17" i="5"/>
  <c r="AQ18" i="5"/>
  <c r="AQ19" i="5"/>
  <c r="AQ20" i="5"/>
  <c r="AR20" i="5" s="1"/>
  <c r="AQ21" i="5"/>
  <c r="AR21" i="5" s="1"/>
  <c r="AQ22" i="5"/>
  <c r="AR22" i="5" s="1"/>
  <c r="AQ23" i="5"/>
  <c r="AR23" i="5" s="1"/>
  <c r="AQ24" i="5"/>
  <c r="AQ25" i="5"/>
  <c r="AQ26" i="5"/>
  <c r="AQ27" i="5"/>
  <c r="AQ28" i="5"/>
  <c r="AQ9" i="5"/>
  <c r="AQ7" i="5"/>
  <c r="H10" i="4"/>
  <c r="H8" i="4"/>
  <c r="H7" i="4"/>
  <c r="O13" i="3"/>
  <c r="P12" i="3"/>
  <c r="O12" i="3"/>
  <c r="P13" i="3"/>
  <c r="BG13" i="5" l="1"/>
  <c r="K12" i="3"/>
  <c r="K13" i="3"/>
  <c r="BK28" i="5" l="1"/>
  <c r="BK27" i="5"/>
  <c r="BK26" i="5"/>
  <c r="BK25" i="5"/>
  <c r="BK22" i="5"/>
  <c r="BG22" i="5" s="1"/>
  <c r="BK21" i="5"/>
  <c r="BH28" i="5"/>
  <c r="BH27" i="5"/>
  <c r="BH26" i="5"/>
  <c r="BH25" i="5"/>
  <c r="BH24" i="5"/>
  <c r="BH23" i="5"/>
  <c r="BH22" i="5"/>
  <c r="BH20" i="5"/>
  <c r="AP20" i="5" s="1"/>
  <c r="AO20" i="5" s="1"/>
  <c r="BH19" i="5"/>
  <c r="AP19" i="5" s="1"/>
  <c r="AO19" i="5" s="1"/>
  <c r="BH18" i="5"/>
  <c r="AP18" i="5" s="1"/>
  <c r="AO18" i="5" s="1"/>
  <c r="BH17" i="5"/>
  <c r="AP17" i="5" s="1"/>
  <c r="AO17" i="5" s="1"/>
  <c r="BH16" i="5"/>
  <c r="AP16" i="5" s="1"/>
  <c r="AO16" i="5" s="1"/>
  <c r="BH15" i="5"/>
  <c r="AP15" i="5" s="1"/>
  <c r="AO15" i="5" s="1"/>
  <c r="BH14" i="5"/>
  <c r="AP14" i="5" s="1"/>
  <c r="AO14" i="5" s="1"/>
  <c r="BH13" i="5"/>
  <c r="AP13" i="5" s="1"/>
  <c r="AO13" i="5" s="1"/>
  <c r="BH12" i="5"/>
  <c r="AP12" i="5" s="1"/>
  <c r="AO12" i="5" s="1"/>
  <c r="BH11" i="5"/>
  <c r="AP11" i="5" s="1"/>
  <c r="AO11" i="5" s="1"/>
  <c r="BH10" i="5"/>
  <c r="AP10" i="5" s="1"/>
  <c r="AO10" i="5" s="1"/>
  <c r="BH9" i="5"/>
  <c r="AP9" i="5" s="1"/>
  <c r="AO9" i="5" s="1"/>
  <c r="BG25" i="5" l="1"/>
  <c r="AP25" i="5" s="1"/>
  <c r="AO25" i="5" s="1"/>
  <c r="BL25" i="5"/>
  <c r="BG26" i="5"/>
  <c r="AP26" i="5" s="1"/>
  <c r="AO26" i="5" s="1"/>
  <c r="BL26" i="5"/>
  <c r="BG27" i="5"/>
  <c r="AP27" i="5" s="1"/>
  <c r="AO27" i="5" s="1"/>
  <c r="BL27" i="5"/>
  <c r="BG28" i="5"/>
  <c r="AP28" i="5" s="1"/>
  <c r="AO28" i="5" s="1"/>
  <c r="BL28" i="5"/>
  <c r="BL21" i="5"/>
  <c r="BG21" i="5"/>
  <c r="AP21" i="5" s="1"/>
  <c r="AO21" i="5" s="1"/>
  <c r="AP22" i="5"/>
  <c r="AO22" i="5" s="1"/>
  <c r="BL22" i="5"/>
  <c r="C36" i="2"/>
  <c r="F10" i="4" l="1"/>
  <c r="F9" i="4"/>
  <c r="F8" i="4"/>
  <c r="F7" i="4"/>
  <c r="C25" i="2" l="1"/>
  <c r="C29" i="2"/>
  <c r="C28" i="2" l="1"/>
  <c r="C38" i="2" l="1"/>
  <c r="C37" i="2"/>
  <c r="K7" i="3"/>
  <c r="L7" i="3" s="1"/>
  <c r="BG8" i="5"/>
  <c r="BK23" i="5"/>
  <c r="BK24" i="5"/>
  <c r="G8" i="1"/>
  <c r="K6" i="3"/>
  <c r="I10" i="4"/>
  <c r="I8" i="4"/>
  <c r="I7" i="4"/>
  <c r="C24" i="2"/>
  <c r="C22" i="2" s="1"/>
  <c r="C35" i="2"/>
  <c r="C31" i="2"/>
  <c r="D20" i="2"/>
  <c r="C20" i="2"/>
  <c r="L6" i="3" l="1"/>
  <c r="G7" i="1"/>
  <c r="C21" i="2"/>
  <c r="G6" i="1" s="1"/>
  <c r="BG24" i="5"/>
  <c r="AP24" i="5" s="1"/>
  <c r="AO24" i="5" s="1"/>
  <c r="BL24" i="5"/>
  <c r="BG23" i="5"/>
  <c r="AP23" i="5" s="1"/>
  <c r="AO23" i="5" s="1"/>
  <c r="BL23" i="5"/>
  <c r="BG7" i="5"/>
  <c r="C30" i="2"/>
  <c r="D21" i="2"/>
  <c r="D22" i="2"/>
  <c r="C32" i="2"/>
  <c r="AP7" i="5" l="1"/>
  <c r="AO7" i="5" l="1"/>
  <c r="G9" i="1" s="1"/>
</calcChain>
</file>

<file path=xl/sharedStrings.xml><?xml version="1.0" encoding="utf-8"?>
<sst xmlns="http://schemas.openxmlformats.org/spreadsheetml/2006/main" count="301" uniqueCount="225">
  <si>
    <t>TEMPLATES</t>
  </si>
  <si>
    <t>010</t>
  </si>
  <si>
    <t>020</t>
  </si>
  <si>
    <t>030</t>
  </si>
  <si>
    <t>040</t>
  </si>
  <si>
    <t>050</t>
  </si>
  <si>
    <t>060</t>
  </si>
  <si>
    <t>100</t>
  </si>
  <si>
    <t>Portfolio</t>
  </si>
  <si>
    <t>210</t>
  </si>
  <si>
    <t>201</t>
  </si>
  <si>
    <t>202</t>
  </si>
  <si>
    <t>203</t>
  </si>
  <si>
    <t>204</t>
  </si>
  <si>
    <t>205</t>
  </si>
  <si>
    <t>206</t>
  </si>
  <si>
    <t>207</t>
  </si>
  <si>
    <t>208</t>
  </si>
  <si>
    <t>209</t>
  </si>
  <si>
    <t>211</t>
  </si>
  <si>
    <t>Variance (s^2_LGD)</t>
  </si>
  <si>
    <t>212</t>
  </si>
  <si>
    <t>GLOSSARY</t>
  </si>
  <si>
    <t>Acronym</t>
  </si>
  <si>
    <t>Definition</t>
  </si>
  <si>
    <t>Relevant observation period</t>
  </si>
  <si>
    <t>K</t>
  </si>
  <si>
    <t>070</t>
  </si>
  <si>
    <t>080</t>
  </si>
  <si>
    <t>Page</t>
  </si>
  <si>
    <t>Model ID:</t>
  </si>
  <si>
    <t>213</t>
  </si>
  <si>
    <t>214</t>
  </si>
  <si>
    <t>215</t>
  </si>
  <si>
    <t>216</t>
  </si>
  <si>
    <t>217</t>
  </si>
  <si>
    <t>218</t>
  </si>
  <si>
    <t>219</t>
  </si>
  <si>
    <t>220</t>
  </si>
  <si>
    <t>Complete</t>
  </si>
  <si>
    <t>Filename</t>
  </si>
  <si>
    <t>PORTFOLIO INFORMATION</t>
  </si>
  <si>
    <t>110</t>
  </si>
  <si>
    <t>120</t>
  </si>
  <si>
    <t>Assessment</t>
  </si>
  <si>
    <t>Comment</t>
  </si>
  <si>
    <t>130</t>
  </si>
  <si>
    <t>140</t>
  </si>
  <si>
    <t>150</t>
  </si>
  <si>
    <t>160</t>
  </si>
  <si>
    <t>200</t>
  </si>
  <si>
    <t>Number of facilities (application portfolio)</t>
  </si>
  <si>
    <t>Body suggested</t>
  </si>
  <si>
    <t>Body actual</t>
  </si>
  <si>
    <t>Len suggested</t>
  </si>
  <si>
    <t>Len actual</t>
  </si>
  <si>
    <t>Note: 5 chars for suffix plus "dot", one char for number</t>
  </si>
  <si>
    <t>Obs Period Validation:</t>
  </si>
  <si>
    <t>Result</t>
  </si>
  <si>
    <t>Text if FALSE</t>
  </si>
  <si>
    <t>End date &gt; start date?</t>
  </si>
  <si>
    <t>End date &lt; Start date</t>
  </si>
  <si>
    <t>One year length</t>
  </si>
  <si>
    <t>Observation period should be one year</t>
  </si>
  <si>
    <t>Younger than two years</t>
  </si>
  <si>
    <t>Sample period seems to be outdated</t>
  </si>
  <si>
    <t>End date not in future</t>
  </si>
  <si>
    <t>Observation period ends in future</t>
  </si>
  <si>
    <t>GENERAL INFORMATION - MODEL</t>
  </si>
  <si>
    <t>VALIDATION INFORMATION - MODEL</t>
  </si>
  <si>
    <t>Modelling approach</t>
  </si>
  <si>
    <t>RWEA</t>
  </si>
  <si>
    <t>Not too little information</t>
  </si>
  <si>
    <t>Not too much information</t>
  </si>
  <si>
    <t>230</t>
  </si>
  <si>
    <t>240</t>
  </si>
  <si>
    <t>250</t>
  </si>
  <si>
    <t>260</t>
  </si>
  <si>
    <t>Area of investigation</t>
  </si>
  <si>
    <t>Tables</t>
  </si>
  <si>
    <t>1.0</t>
  </si>
  <si>
    <t>2.0</t>
  </si>
  <si>
    <t>Coverage in internal validation</t>
  </si>
  <si>
    <t>Question</t>
  </si>
  <si>
    <t>Answer</t>
  </si>
  <si>
    <t>What is the overall assessment of the reported model by the internal validation function?</t>
  </si>
  <si>
    <t>310</t>
  </si>
  <si>
    <t>320</t>
  </si>
  <si>
    <t>330</t>
  </si>
  <si>
    <t>340</t>
  </si>
  <si>
    <t>Section 2.4.1</t>
  </si>
  <si>
    <t>Section 2.4.2</t>
  </si>
  <si>
    <t>Section 2.4.3</t>
  </si>
  <si>
    <t>Number</t>
  </si>
  <si>
    <t>Code</t>
  </si>
  <si>
    <t>Name</t>
  </si>
  <si>
    <t>Reporting instructions</t>
  </si>
  <si>
    <t>Link to bank's internal validation report</t>
  </si>
  <si>
    <t>Name of the validation report document</t>
  </si>
  <si>
    <t>Section number</t>
  </si>
  <si>
    <t>Portfolio information</t>
  </si>
  <si>
    <t>Predictive ability</t>
  </si>
  <si>
    <t>DQ check</t>
  </si>
  <si>
    <t>Test statistic (T)</t>
  </si>
  <si>
    <t xml:space="preserve">Number of facilities </t>
  </si>
  <si>
    <t>300</t>
  </si>
  <si>
    <t>350</t>
  </si>
  <si>
    <t>360</t>
  </si>
  <si>
    <t>400</t>
  </si>
  <si>
    <t>Measure</t>
  </si>
  <si>
    <t>Beginning of the observation period</t>
  </si>
  <si>
    <t>End of the observation period</t>
  </si>
  <si>
    <t>Change</t>
  </si>
  <si>
    <t xml:space="preserve">BACK-TESTING </t>
  </si>
  <si>
    <t>P-value 
2*(1-S_N-1( |T|))</t>
  </si>
  <si>
    <t>VALIDATION REPORTING CREDIT RISK: INDIVIDUAL ELBE MODEL</t>
  </si>
  <si>
    <t xml:space="preserve">At default date </t>
  </si>
  <si>
    <t>410</t>
  </si>
  <si>
    <t>420</t>
  </si>
  <si>
    <t>430</t>
  </si>
  <si>
    <t>440</t>
  </si>
  <si>
    <t>450</t>
  </si>
  <si>
    <t>460</t>
  </si>
  <si>
    <t>P-value t-test at time of default</t>
  </si>
  <si>
    <t>P-value t-test at time of default + 1 year</t>
  </si>
  <si>
    <t>P-value t-test at time of default + 3 years</t>
  </si>
  <si>
    <t>P-value t-test at time of default + 5 years</t>
  </si>
  <si>
    <t xml:space="preserve">Application portfolio of the ELBE model </t>
  </si>
  <si>
    <t xml:space="preserve">Exposure value </t>
  </si>
  <si>
    <t>Sheet 2.0</t>
  </si>
  <si>
    <t>Number of facility grades or pools</t>
  </si>
  <si>
    <t xml:space="preserve">Modelling approach </t>
  </si>
  <si>
    <t>P-value</t>
  </si>
  <si>
    <t>P-value t-test at time of default + 7 years</t>
  </si>
  <si>
    <t>Was a material model change implemented for the model during the relevant observation period?</t>
  </si>
  <si>
    <r>
      <t xml:space="preserve">Country: </t>
    </r>
    <r>
      <rPr>
        <sz val="10"/>
        <rFont val="Times New Roman"/>
        <family val="1"/>
      </rPr>
      <t>(two letter ISO code)</t>
    </r>
  </si>
  <si>
    <r>
      <t>Bank LEI code:</t>
    </r>
    <r>
      <rPr>
        <sz val="10"/>
        <rFont val="Times New Roman"/>
        <family val="1"/>
      </rPr>
      <t xml:space="preserve"> (mandatory, key identification field)</t>
    </r>
  </si>
  <si>
    <r>
      <t xml:space="preserve">Bank: </t>
    </r>
    <r>
      <rPr>
        <sz val="10"/>
        <rFont val="Times New Roman"/>
        <family val="1"/>
      </rPr>
      <t>(name of institution)</t>
    </r>
  </si>
  <si>
    <t>Start of relevant observation period:</t>
  </si>
  <si>
    <t>End of relevant observation period:</t>
  </si>
  <si>
    <t>Observation period</t>
  </si>
  <si>
    <t>Current filename</t>
  </si>
  <si>
    <t>Suggested filename</t>
  </si>
  <si>
    <t>Exposure value</t>
  </si>
  <si>
    <t>Number of facility grades or pools (K)</t>
  </si>
  <si>
    <t>Risk-weighted exposure amount</t>
  </si>
  <si>
    <t>Template version:</t>
  </si>
  <si>
    <t>Please consider the following explanations for certain DQ checks specific to this template:</t>
  </si>
  <si>
    <t>The p-value of the t-test is calculated. The institution's reported value should match the ECB's calculation.</t>
  </si>
  <si>
    <t>Term</t>
  </si>
  <si>
    <t>Exposure value according to Article 166 CRR. See Section 2.4.3 of the instructions.</t>
  </si>
  <si>
    <t>Model ID</t>
  </si>
  <si>
    <t xml:space="preserve">The total number of facilities in the range of application of the rating systems or model under investigation (see Section 2.7.1 of the instructions) at a given reference point in time. </t>
  </si>
  <si>
    <t>Each sheet contains several data quality rules for most fields. The rules check for completeness of the data, consistency among fields and sheets, and plausibility via a comparision with the ECB's calculation. For each DQ check, there is an indicator showing whether the rule is met ("OK") or not ("NOT OK") or if a warning has been raised ("WARNING"). Next to the indicator, an explanatory comment is given if the rule is not met. Any fields which are indicated as "NOT OK" must be corrected before submission of the template. In the event of a warning, the input should be carefully checked for correctness.</t>
  </si>
  <si>
    <t>Please note that the guidelines for filling in the template are provided in "Instructions for reporting the validation results of internal models" (the "instructions"). The definitions in this glossary are provided for convenience only. In the event of disagreement, the instructions shall prevail.</t>
  </si>
  <si>
    <t>The total number of facilities in the portfolio which were in default at the beginning of the observation period (or defaulted during the observation period) whose workout was closed within the observation period.</t>
  </si>
  <si>
    <t>The number of facility grades or pools used by the ELBE model. Please leave the cell empty if the model is continuous.</t>
  </si>
  <si>
    <t>Number of facilities (back-testing)</t>
  </si>
  <si>
    <t>Number-weighted average of estimated ELBE</t>
  </si>
  <si>
    <t>Number-weighted average of realised LGD</t>
  </si>
  <si>
    <t>Number-weighted average of estimated LGD in default</t>
  </si>
  <si>
    <t>At default date + 1 year</t>
  </si>
  <si>
    <t>At default date + 3 years</t>
  </si>
  <si>
    <t>At default date + 5 years</t>
  </si>
  <si>
    <t>At default date + 7 years</t>
  </si>
  <si>
    <r>
      <rPr>
        <u/>
        <sz val="10"/>
        <color theme="1"/>
        <rFont val="Times New Roman"/>
        <family val="1"/>
      </rPr>
      <t>Naming convention for submitted file:</t>
    </r>
    <r>
      <rPr>
        <sz val="11"/>
        <color theme="1"/>
        <rFont val="Calibri"/>
        <family val="2"/>
        <scheme val="minor"/>
      </rPr>
      <t xml:space="preserve"> </t>
    </r>
    <r>
      <rPr>
        <sz val="10"/>
        <color theme="1"/>
        <rFont val="Times New Roman"/>
        <family val="1"/>
      </rPr>
      <t>LEICode_ELBE _ModelID_EndOfObservationPeriod_VersionNumber.xlsx
where "LEICode" is the LEI code of the bank, "ModelID" is the unique ID of the model, "EndOfObservationPeriod" is the end of the observation period in "ddmmyyyy" format, and "VersionNumber" is a number indicating the order of submissions for a given EndOfObservationPeriod, e.g. 1 for the first submission of 31122018, 2 for the second submission of 31122018 and so on.</t>
    </r>
  </si>
  <si>
    <t>For more detailed instructions, please see the glossary and the references therein to the "Instructions for reporting the validation results of internal models" (the "instructions"). Cross-references between the individual sheets of the templates are made in the following style: "risk parameter-sheet-row/column". E.g. "ELBE-2.0-100/030" refers to the cell in row "100" and column "030" on sheet "2.0" of the template corresponding to the parameter "Number-weighted average of estimated ELBE".</t>
  </si>
  <si>
    <t>Instructions for completing the template</t>
  </si>
  <si>
    <t>Number-weighted average of estimated LGD in-default</t>
  </si>
  <si>
    <t>ELBE 1.0</t>
  </si>
  <si>
    <t>ELBE 1.1</t>
  </si>
  <si>
    <t>ELBE 1.2</t>
  </si>
  <si>
    <t>ELBE 2.0</t>
  </si>
  <si>
    <t>Section 2.7.2</t>
  </si>
  <si>
    <t>ELBE 1.0 - VALIDATION REPORTING CREDIT RISK: INDIVIDUAL ELBE MODEL</t>
  </si>
  <si>
    <t>ELBE 1.1 - VALIDATION INFORMATION - MODEL</t>
  </si>
  <si>
    <t>ELBE 1.2 - PORTFOLIO INFORMATION</t>
  </si>
  <si>
    <t>ELBE 2.1 - BACK-TESTING ELBE</t>
  </si>
  <si>
    <t>In the case of plausibilty checks against ECB's own calculation, the reported value must match the ECB's value within a certain margin. The calculation and reporting of values that are also calculated by the ECB is intentional, as the supervised entity is requested to implement all the validation metrics set out for this data collection.</t>
  </si>
  <si>
    <t>[0%,5%) or facility grade/pool 1</t>
  </si>
  <si>
    <t>[5%,10%) or facility grade/pool 2</t>
  </si>
  <si>
    <t>[10%,20%) or facility grade/pool 3</t>
  </si>
  <si>
    <t>[20%,30%) or facility grade/pool 4</t>
  </si>
  <si>
    <t>[30%,40%) or facility grade/pool 5</t>
  </si>
  <si>
    <t>[40%,50%) or facility grade/pool 6</t>
  </si>
  <si>
    <t>[50%,60%) or facility grade/pool 7</t>
  </si>
  <si>
    <t>[60%,70%) or facility grade/pool 8</t>
  </si>
  <si>
    <t>[70%,80%) or facility grade/pool 9</t>
  </si>
  <si>
    <t>[80%,90%) or facility grade/pool 10</t>
  </si>
  <si>
    <t>facility grade/pool 13</t>
  </si>
  <si>
    <t>facility grade/pool 14</t>
  </si>
  <si>
    <t>facility grade/pool 15</t>
  </si>
  <si>
    <t>facility grade/pool 16</t>
  </si>
  <si>
    <t>facility grade/pool 17</t>
  </si>
  <si>
    <t>facility grade/pool 18</t>
  </si>
  <si>
    <t>facility grade/pool 19</t>
  </si>
  <si>
    <t>facility grade/pool 20</t>
  </si>
  <si>
    <t>Name of facility grade/pool or segment</t>
  </si>
  <si>
    <t xml:space="preserve">Requested information not at an individual facility grade/pool or segment level but at an aggregate level spanning all facility grades/pools or segments. </t>
  </si>
  <si>
    <r>
      <t xml:space="preserve">Internal model name: </t>
    </r>
    <r>
      <rPr>
        <sz val="10"/>
        <rFont val="Times New Roman"/>
        <family val="1"/>
      </rPr>
      <t>(as used in validation report)</t>
    </r>
  </si>
  <si>
    <t>row complete?</t>
  </si>
  <si>
    <t>empty blocks</t>
  </si>
  <si>
    <t>correctly filled blocks</t>
  </si>
  <si>
    <t>In one row, the data for one year (0, 1, 3, 5, 7) is complete, if all cells or no cells are filled for that year. If there is only one facility, do not fill the variance, test statistics and the p-value, as these are not defined in this case. If at least one year is filled in one row, a name for the facility grade/pool or segment must be given (column 010).</t>
  </si>
  <si>
    <t>[90%,100%) or facility grade/pool 11</t>
  </si>
  <si>
    <t>&gt;=100% or facility grade/pool 12</t>
  </si>
  <si>
    <t>row required?</t>
  </si>
  <si>
    <t>Institution's comments</t>
  </si>
  <si>
    <r>
      <t xml:space="preserve">Institution's comments on the reported figures and results </t>
    </r>
    <r>
      <rPr>
        <b/>
        <sz val="10"/>
        <rFont val="Times New Roman"/>
        <family val="1"/>
      </rPr>
      <t>(max. 1,000 characters each)</t>
    </r>
  </si>
  <si>
    <t>Institutions should select one of the available options: 
1. Adequate with no deficiencies: No deficiencies detected by the validation function, i.e. no follow-up needed.
2. Adequate with minor deficiencies: Minor deficiencies detected that do not lead to any significant bias of risk estimates.
3. Major deficiencies identified: Identified deficiencies indicate a significant bias of risk parameter estimates, such as a potential quantitative impact of +/-5% or more on RWEA, but below +/-10% in the application of the model.
4. Severe deficiencies identified: Identified deficiencies indicate a severe bias of risk parameter estimates, such as a potential quantitative impact of +/-10% or more on RWEA in the application of the model.</t>
  </si>
  <si>
    <t>Institution's assessment</t>
  </si>
  <si>
    <t>Institutions should select one of the available options: 
(1) If the area has not been assessed as part of the institution's validation report, select "NOT ASSESSED". 
(2) If the area has been assessed as part of the institution's validation report, select "ASSESSED".
Note that the choice above should be based on whether the area has been covered by some analysis in the internal validation, regardless of whether the same tests have been performed as in the standardised validation.</t>
  </si>
  <si>
    <t>Facility grade/pool or segment level</t>
  </si>
  <si>
    <t>Institutions are invited to use a free text field to comment on the test results and to highlight related analysis documented in the institution's own validation report.</t>
  </si>
  <si>
    <t>Institutions should apply one of the following two approaches:
(a) If the model is based on 20 facility grades/pools or less, the test is performed at the facility grade/pool level used in the institution’s internal validation.
(b) Otherwise (including in the case of continuous ELBE models), the institution should use 12 predefined “ELBE segments”.</t>
  </si>
  <si>
    <t>The unique identifier (model ID) for each model, as agreed between the credit institution and the ECB, and as used in the file name of the template submitted.</t>
  </si>
  <si>
    <t>The uniform one-year period on which all data and information that are needed to perform the validation are based (unless stated otherwise in the instructions). This period is normally identical to the observation period that the credit institution uses for its internal validation of the relevant model. If the credit institution uses a period of a different length, this will be a one-year period ending on the same date as the institution’s observation period. Enter the date in the format dd/mm/yyyy.</t>
  </si>
  <si>
    <t>Today</t>
  </si>
  <si>
    <t>0 facilities</t>
  </si>
  <si>
    <t>correctly filled when 0 facilities</t>
  </si>
  <si>
    <t>Risk-weighted exposure amount of the exposures in the scope of the model.</t>
  </si>
  <si>
    <t>In the event that multiple validation reports are referred to any area of investigation, please ensure that a separator " ; " is used to partition the names of the validation report documents, subsequent section numbers, and pages.</t>
  </si>
  <si>
    <t>When completing the template, please bear in mind:
1. Only fields with yellow backgrounds should be filled in if information exists/is available.
2. Respect any Excel validation rules.
3. Unless stated otherwise, monetary figures should be reported in EUR. 
4. Dates should be of the format DD/MM/YYYY.</t>
  </si>
  <si>
    <t>More than 20 facility grades or pools (including continuous ELBE models)</t>
  </si>
  <si>
    <t>Less than or equal to 20 facility grades or pools</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</si>
</sst>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3" formatCode="_-* #,##0.00_-;\-* #,##0.00_-;_-* &quot;-&quot;??_-;_-@_-"/>
    <numFmt numFmtId="164" formatCode="_-* #,##0.00_-;\-* #,##0.00_-;_-* \-??_-;_-@_-"/>
    <numFmt numFmtId="165" formatCode="dd/mm/yyyy;@"/>
    <numFmt numFmtId="166" formatCode="0.000000"/>
    <numFmt numFmtId="167" formatCode="_-* #,##0.00\ _K_č_-;\-* #,##0.00\ _K_č_-;_-* &quot;-&quot;??\ _K_č_-;_-@_-"/>
    <numFmt numFmtId="168" formatCode="_(* #,##0.00_);_(* \(#,##0.00\);_(* &quot;-&quot;??_);_(@_)"/>
    <numFmt numFmtId="169" formatCode="_-* #,##0.00\ &quot;€&quot;_-;\-* #,##0.00\ &quot;€&quot;_-;_-* &quot;-&quot;??\ &quot;€&quot;_-;_-@_-"/>
    <numFmt numFmtId="170" formatCode="[$€-2]\ #,##0"/>
    <numFmt numFmtId="171" formatCode="0.0%"/>
    <numFmt numFmtId="172" formatCode="0.00000000"/>
  </numFmts>
  <fonts count="97" x14ac:knownFonts="1">
    <font>
      <sz val="11"/>
      <color theme="1"/>
      <name val="Calibri"/>
      <family val="2"/>
      <scheme val="minor"/>
    </font>
    <font>
      <sz val="11"/>
      <color theme="1"/>
      <name val="Calibri"/>
      <family val="2"/>
      <scheme val="minor"/>
    </font>
    <font>
      <b/>
      <sz val="18"/>
      <color theme="3"/>
      <name val="Cambria"/>
      <family val="2"/>
      <scheme val="major"/>
    </font>
    <font>
      <sz val="11"/>
      <color indexed="8"/>
      <name val="Calibri"/>
      <family val="2"/>
    </font>
    <font>
      <sz val="10"/>
      <name val="Arial"/>
      <family val="2"/>
    </font>
    <font>
      <u/>
      <sz val="6.5"/>
      <color indexed="12"/>
      <name val="Arial"/>
      <family val="2"/>
    </font>
    <font>
      <u/>
      <sz val="10"/>
      <color indexed="12"/>
      <name val="Arial"/>
      <family val="2"/>
    </font>
    <font>
      <sz val="10"/>
      <color indexed="8"/>
      <name val="Arial"/>
      <family val="2"/>
    </font>
    <font>
      <sz val="11"/>
      <color indexed="9"/>
      <name val="Calibri"/>
      <family val="2"/>
    </font>
    <font>
      <sz val="11"/>
      <color indexed="62"/>
      <name val="Calibri"/>
      <family val="2"/>
    </font>
    <font>
      <b/>
      <sz val="10"/>
      <color indexed="52"/>
      <name val="Arial"/>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9"/>
      <name val="Calibri"/>
      <family val="2"/>
    </font>
    <font>
      <i/>
      <sz val="10"/>
      <color indexed="23"/>
      <name val="Arial"/>
      <family val="2"/>
    </font>
    <font>
      <sz val="11"/>
      <color indexed="10"/>
      <name val="Calibri"/>
      <family val="2"/>
    </font>
    <font>
      <sz val="11"/>
      <color indexed="52"/>
      <name val="Calibri"/>
      <family val="2"/>
    </font>
    <font>
      <sz val="10"/>
      <color indexed="62"/>
      <name val="Arial"/>
      <family val="2"/>
    </font>
    <font>
      <sz val="11"/>
      <color indexed="17"/>
      <name val="Calibri"/>
      <family val="2"/>
    </font>
    <font>
      <b/>
      <sz val="11"/>
      <color indexed="63"/>
      <name val="Calibri"/>
      <family val="2"/>
    </font>
    <font>
      <i/>
      <sz val="11"/>
      <color indexed="23"/>
      <name val="Calibri"/>
      <family val="2"/>
    </font>
    <font>
      <b/>
      <sz val="11"/>
      <color indexed="8"/>
      <name val="Calibri"/>
      <family val="2"/>
    </font>
    <font>
      <b/>
      <sz val="10"/>
      <color indexed="63"/>
      <name val="Arial"/>
      <family val="2"/>
    </font>
    <font>
      <sz val="11"/>
      <color indexed="20"/>
      <name val="Calibri"/>
      <family val="2"/>
    </font>
    <font>
      <sz val="11"/>
      <color indexed="60"/>
      <name val="Calibri"/>
      <family val="2"/>
    </font>
    <font>
      <b/>
      <sz val="11"/>
      <color indexed="52"/>
      <name val="Calibri"/>
      <family val="2"/>
    </font>
    <font>
      <sz val="10"/>
      <color indexed="10"/>
      <name val="Arial"/>
      <family val="2"/>
    </font>
    <font>
      <sz val="10"/>
      <color indexed="9"/>
      <name val="Arial"/>
      <family val="2"/>
    </font>
    <font>
      <sz val="10"/>
      <color indexed="20"/>
      <name val="Arial"/>
      <family val="2"/>
    </font>
    <font>
      <b/>
      <sz val="10"/>
      <color indexed="9"/>
      <name val="Arial"/>
      <family val="2"/>
    </font>
    <font>
      <sz val="10"/>
      <color indexed="17"/>
      <name val="Arial"/>
      <family val="2"/>
    </font>
    <font>
      <b/>
      <sz val="15"/>
      <color indexed="56"/>
      <name val="Arial"/>
      <family val="2"/>
    </font>
    <font>
      <b/>
      <sz val="13"/>
      <color indexed="56"/>
      <name val="Arial"/>
      <family val="2"/>
    </font>
    <font>
      <b/>
      <sz val="11"/>
      <color indexed="56"/>
      <name val="Arial"/>
      <family val="2"/>
    </font>
    <font>
      <sz val="10"/>
      <color indexed="52"/>
      <name val="Arial"/>
      <family val="2"/>
    </font>
    <font>
      <sz val="10"/>
      <color indexed="60"/>
      <name val="Arial"/>
      <family val="2"/>
    </font>
    <font>
      <b/>
      <sz val="10"/>
      <color indexed="8"/>
      <name val="Arial"/>
      <family val="2"/>
    </font>
    <font>
      <sz val="10"/>
      <color theme="1"/>
      <name val="Arial"/>
      <family val="2"/>
    </font>
    <font>
      <sz val="11"/>
      <color theme="1"/>
      <name val="Calibri"/>
      <family val="2"/>
      <charset val="238"/>
      <scheme val="minor"/>
    </font>
    <font>
      <b/>
      <sz val="15"/>
      <color theme="3"/>
      <name val="Arial"/>
      <family val="2"/>
    </font>
    <font>
      <b/>
      <sz val="13"/>
      <color theme="3"/>
      <name val="Arial"/>
      <family val="2"/>
    </font>
    <font>
      <b/>
      <sz val="11"/>
      <color theme="3"/>
      <name val="Arial"/>
      <family val="2"/>
    </font>
    <font>
      <sz val="11"/>
      <color rgb="FF006100"/>
      <name val="Arial"/>
      <family val="2"/>
    </font>
    <font>
      <sz val="11"/>
      <color rgb="FF9C0006"/>
      <name val="Arial"/>
      <family val="2"/>
    </font>
    <font>
      <sz val="11"/>
      <color rgb="FF3F3F76"/>
      <name val="Arial"/>
      <family val="2"/>
    </font>
    <font>
      <b/>
      <sz val="11"/>
      <color rgb="FF3F3F3F"/>
      <name val="Arial"/>
      <family val="2"/>
    </font>
    <font>
      <b/>
      <sz val="11"/>
      <color rgb="FFFA7D00"/>
      <name val="Arial"/>
      <family val="2"/>
    </font>
    <font>
      <sz val="11"/>
      <color rgb="FFFA7D00"/>
      <name val="Arial"/>
      <family val="2"/>
    </font>
    <font>
      <b/>
      <sz val="11"/>
      <color theme="0"/>
      <name val="Arial"/>
      <family val="2"/>
    </font>
    <font>
      <sz val="11"/>
      <color rgb="FFFF0000"/>
      <name val="Arial"/>
      <family val="2"/>
    </font>
    <font>
      <i/>
      <sz val="11"/>
      <color rgb="FF7F7F7F"/>
      <name val="Arial"/>
      <family val="2"/>
    </font>
    <font>
      <sz val="11"/>
      <color theme="1"/>
      <name val="Arial"/>
      <family val="2"/>
    </font>
    <font>
      <sz val="11"/>
      <color theme="0"/>
      <name val="Arial"/>
      <family val="2"/>
    </font>
    <font>
      <b/>
      <sz val="10"/>
      <color indexed="63"/>
      <name val="Times New Roman"/>
      <family val="1"/>
    </font>
    <font>
      <sz val="10"/>
      <color theme="1"/>
      <name val="Times New Roman"/>
      <family val="1"/>
    </font>
    <font>
      <b/>
      <sz val="10"/>
      <color theme="1"/>
      <name val="Times New Roman"/>
      <family val="1"/>
    </font>
    <font>
      <b/>
      <u/>
      <sz val="10"/>
      <color theme="10"/>
      <name val="Times New Roman"/>
      <family val="1"/>
    </font>
    <font>
      <b/>
      <sz val="10"/>
      <name val="Times New Roman"/>
      <family val="1"/>
    </font>
    <font>
      <i/>
      <sz val="10"/>
      <color theme="1"/>
      <name val="Times New Roman"/>
      <family val="1"/>
    </font>
    <font>
      <sz val="10"/>
      <color indexed="8"/>
      <name val="Times New Roman"/>
      <family val="1"/>
    </font>
    <font>
      <sz val="10"/>
      <color rgb="FF000000"/>
      <name val="Times New Roman"/>
      <family val="1"/>
    </font>
    <font>
      <u/>
      <sz val="10"/>
      <color theme="1"/>
      <name val="Times New Roman"/>
      <family val="1"/>
    </font>
    <font>
      <b/>
      <sz val="10"/>
      <color theme="0"/>
      <name val="Times New Roman"/>
      <family val="1"/>
    </font>
    <font>
      <sz val="10"/>
      <color theme="1"/>
      <name val="Calibri"/>
      <family val="2"/>
      <scheme val="minor"/>
    </font>
    <font>
      <i/>
      <sz val="10"/>
      <name val="Times New Roman"/>
      <family val="1"/>
    </font>
    <font>
      <sz val="10"/>
      <color theme="0"/>
      <name val="Times New Roman"/>
      <family val="1"/>
    </font>
    <font>
      <sz val="10"/>
      <name val="Times New Roman"/>
      <family val="1"/>
    </font>
    <font>
      <b/>
      <sz val="18"/>
      <color theme="3"/>
      <name val="Cambria"/>
      <family val="2"/>
      <charset val="238"/>
      <scheme val="major"/>
    </font>
    <font>
      <b/>
      <sz val="15"/>
      <color theme="3"/>
      <name val="Calibri"/>
      <family val="2"/>
      <charset val="238"/>
      <scheme val="minor"/>
    </font>
    <font>
      <b/>
      <sz val="13"/>
      <color theme="3"/>
      <name val="Calibri"/>
      <family val="2"/>
      <charset val="238"/>
      <scheme val="minor"/>
    </font>
    <font>
      <b/>
      <sz val="11"/>
      <color theme="3"/>
      <name val="Calibri"/>
      <family val="2"/>
      <charset val="238"/>
      <scheme val="minor"/>
    </font>
    <font>
      <sz val="11"/>
      <color rgb="FF006100"/>
      <name val="Calibri"/>
      <family val="2"/>
      <charset val="238"/>
      <scheme val="minor"/>
    </font>
    <font>
      <sz val="11"/>
      <color rgb="FF9C0006"/>
      <name val="Calibri"/>
      <family val="2"/>
      <charset val="238"/>
      <scheme val="minor"/>
    </font>
    <font>
      <sz val="11"/>
      <color rgb="FF9C6500"/>
      <name val="Calibri"/>
      <family val="2"/>
      <charset val="238"/>
      <scheme val="minor"/>
    </font>
    <font>
      <sz val="11"/>
      <color rgb="FF3F3F76"/>
      <name val="Calibri"/>
      <family val="2"/>
      <charset val="238"/>
      <scheme val="minor"/>
    </font>
    <font>
      <b/>
      <sz val="11"/>
      <color rgb="FF3F3F3F"/>
      <name val="Calibri"/>
      <family val="2"/>
      <charset val="238"/>
      <scheme val="minor"/>
    </font>
    <font>
      <b/>
      <sz val="11"/>
      <color rgb="FFFA7D00"/>
      <name val="Calibri"/>
      <family val="2"/>
      <charset val="238"/>
      <scheme val="minor"/>
    </font>
    <font>
      <sz val="11"/>
      <color rgb="FFFA7D00"/>
      <name val="Calibri"/>
      <family val="2"/>
      <charset val="238"/>
      <scheme val="minor"/>
    </font>
    <font>
      <b/>
      <sz val="11"/>
      <color theme="0"/>
      <name val="Calibri"/>
      <family val="2"/>
      <charset val="238"/>
      <scheme val="minor"/>
    </font>
    <font>
      <sz val="11"/>
      <color rgb="FFFF0000"/>
      <name val="Calibri"/>
      <family val="2"/>
      <charset val="238"/>
      <scheme val="minor"/>
    </font>
    <font>
      <i/>
      <sz val="11"/>
      <color rgb="FF7F7F7F"/>
      <name val="Calibri"/>
      <family val="2"/>
      <charset val="238"/>
      <scheme val="minor"/>
    </font>
    <font>
      <b/>
      <sz val="11"/>
      <color theme="1"/>
      <name val="Calibri"/>
      <family val="2"/>
      <charset val="238"/>
      <scheme val="minor"/>
    </font>
    <font>
      <sz val="11"/>
      <color theme="0"/>
      <name val="Calibri"/>
      <family val="2"/>
      <charset val="238"/>
      <scheme val="minor"/>
    </font>
    <font>
      <sz val="10"/>
      <color indexed="64"/>
      <name val="Arial"/>
      <family val="2"/>
      <charset val="238"/>
    </font>
    <font>
      <b/>
      <sz val="10"/>
      <color indexed="64"/>
      <name val="Arial"/>
      <family val="2"/>
      <charset val="238"/>
    </font>
    <font>
      <sz val="11"/>
      <color indexed="8"/>
      <name val="Calibri"/>
      <family val="2"/>
      <charset val="238"/>
    </font>
    <font>
      <sz val="10"/>
      <name val="Arial"/>
      <family val="2"/>
      <charset val="238"/>
    </font>
    <font>
      <sz val="10"/>
      <color indexed="8"/>
      <name val="Calibri"/>
      <family val="2"/>
    </font>
    <font>
      <sz val="13"/>
      <color theme="3"/>
      <name val="Calibri"/>
      <family val="2"/>
      <charset val="238"/>
      <scheme val="minor"/>
    </font>
    <font>
      <b/>
      <sz val="13"/>
      <color theme="0"/>
      <name val="Calibri"/>
      <family val="2"/>
      <charset val="238"/>
      <scheme val="minor"/>
    </font>
    <font>
      <b/>
      <sz val="14"/>
      <color theme="3"/>
      <name val="Calibri"/>
      <family val="2"/>
      <charset val="238"/>
      <scheme val="minor"/>
    </font>
    <font>
      <b/>
      <sz val="9"/>
      <color theme="0"/>
      <name val="Calibri"/>
      <family val="2"/>
      <charset val="238"/>
      <scheme val="minor"/>
    </font>
    <font>
      <sz val="12"/>
      <color theme="0"/>
      <name val="Calibri"/>
      <family val="2"/>
      <charset val="238"/>
      <scheme val="minor"/>
    </font>
    <font>
      <sz val="11"/>
      <name val="Calibri"/>
      <family val="2"/>
      <scheme val="minor"/>
    </font>
    <font>
      <i/>
      <sz val="11"/>
      <color rgb="FF7030A0"/>
      <name val="Calibri"/>
      <family val="2"/>
      <scheme val="minor"/>
    </font>
  </fonts>
  <fills count="69">
    <fill>
      <patternFill patternType="none"/>
    </fill>
    <fill>
      <patternFill patternType="gray125"/>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2"/>
        <bgColor indexed="64"/>
      </patternFill>
    </fill>
    <fill>
      <patternFill patternType="solid">
        <fgColor indexed="47"/>
        <bgColor indexed="64"/>
      </patternFill>
    </fill>
    <fill>
      <patternFill patternType="solid">
        <fgColor indexed="13"/>
        <bgColor indexed="64"/>
      </patternFill>
    </fill>
    <fill>
      <patternFill patternType="solid">
        <fgColor indexed="26"/>
      </patternFill>
    </fill>
    <fill>
      <patternFill patternType="solid">
        <fgColor indexed="43"/>
      </patternFill>
    </fill>
    <fill>
      <patternFill patternType="solid">
        <fgColor indexed="9"/>
        <bgColor indexed="64"/>
      </patternFill>
    </fill>
    <fill>
      <patternFill patternType="solid">
        <fgColor theme="0" tint="-0.249977111117893"/>
        <bgColor indexed="64"/>
      </patternFill>
    </fill>
    <fill>
      <patternFill patternType="solid">
        <fgColor rgb="FFFFFF99"/>
        <bgColor indexed="64"/>
      </patternFill>
    </fill>
    <fill>
      <patternFill patternType="solid">
        <fgColor theme="0"/>
        <bgColor indexed="64"/>
      </patternFill>
    </fill>
    <fill>
      <patternFill patternType="solid">
        <fgColor theme="3"/>
        <bgColor indexed="64"/>
      </patternFill>
    </fill>
    <fill>
      <patternFill patternType="solid">
        <fgColor rgb="FFFF0000"/>
        <bgColor indexed="64"/>
      </patternFill>
    </fill>
    <fill>
      <patternFill patternType="solid">
        <fgColor theme="0" tint="-0.499984740745262"/>
        <bgColor indexed="64"/>
      </patternFill>
    </fill>
    <fill>
      <patternFill patternType="solid">
        <fgColor rgb="FFFFEB9C"/>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indexed="57"/>
        <bgColor indexed="9"/>
      </patternFill>
    </fill>
    <fill>
      <patternFill patternType="solid">
        <fgColor theme="4"/>
        <bgColor indexed="64"/>
      </patternFill>
    </fill>
    <fill>
      <patternFill patternType="solid">
        <fgColor theme="6"/>
        <bgColor theme="0"/>
      </patternFill>
    </fill>
    <fill>
      <patternFill patternType="solid">
        <fgColor rgb="FFBFBFBF"/>
        <bgColor indexed="64"/>
      </patternFill>
    </fill>
  </fills>
  <borders count="8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style="medium">
        <color indexed="64"/>
      </right>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thin">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style="thin">
        <color indexed="64"/>
      </left>
      <right style="medium">
        <color indexed="64"/>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diagonal/>
    </border>
    <border>
      <left/>
      <right style="medium">
        <color indexed="64"/>
      </right>
      <top/>
      <bottom style="medium">
        <color indexed="64"/>
      </bottom>
      <diagonal/>
    </border>
    <border>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bottom/>
      <diagonal/>
    </border>
    <border>
      <left style="medium">
        <color indexed="64"/>
      </left>
      <right style="thin">
        <color indexed="64"/>
      </right>
      <top style="thin">
        <color indexed="64"/>
      </top>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diagonal/>
    </border>
    <border>
      <left/>
      <right/>
      <top style="thin">
        <color theme="4"/>
      </top>
      <bottom style="double">
        <color theme="4"/>
      </bottom>
      <diagonal/>
    </border>
    <border>
      <left style="medium">
        <color indexed="64"/>
      </left>
      <right style="thin">
        <color indexed="64"/>
      </right>
      <top style="medium">
        <color indexed="64"/>
      </top>
      <bottom/>
      <diagonal/>
    </border>
    <border>
      <left/>
      <right style="medium">
        <color indexed="64"/>
      </right>
      <top style="medium">
        <color indexed="64"/>
      </top>
      <bottom style="thin">
        <color indexed="64"/>
      </bottom>
      <diagonal/>
    </border>
    <border>
      <left style="thick">
        <color indexed="64"/>
      </left>
      <right style="thick">
        <color indexed="64"/>
      </right>
      <top style="thick">
        <color indexed="64"/>
      </top>
      <bottom style="thick">
        <color indexed="64"/>
      </bottom>
      <diagonal/>
    </border>
    <border>
      <left/>
      <right/>
      <top/>
      <bottom style="medium">
        <color theme="4"/>
      </bottom>
      <diagonal/>
    </border>
    <border>
      <left/>
      <right style="thin">
        <color indexed="64"/>
      </right>
      <top style="thin">
        <color indexed="64"/>
      </top>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s>
  <cellStyleXfs count="8036">
    <xf numFmtId="0" fontId="0" fillId="0" borderId="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7" fillId="26" borderId="0" applyNumberFormat="0" applyBorder="0" applyAlignment="0" applyProtection="0"/>
    <xf numFmtId="0" fontId="7" fillId="27" borderId="0" applyNumberFormat="0" applyBorder="0" applyAlignment="0" applyProtection="0"/>
    <xf numFmtId="0" fontId="7" fillId="28" borderId="0" applyNumberFormat="0" applyBorder="0" applyAlignment="0" applyProtection="0"/>
    <xf numFmtId="0" fontId="7" fillId="29" borderId="0" applyNumberFormat="0" applyBorder="0" applyAlignment="0" applyProtection="0"/>
    <xf numFmtId="0" fontId="7" fillId="30" borderId="0" applyNumberFormat="0" applyBorder="0" applyAlignment="0" applyProtection="0"/>
    <xf numFmtId="0" fontId="7" fillId="31"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28" borderId="0" applyNumberFormat="0" applyBorder="0" applyAlignment="0" applyProtection="0"/>
    <xf numFmtId="0" fontId="3"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32" borderId="0" applyNumberFormat="0" applyBorder="0" applyAlignment="0" applyProtection="0"/>
    <xf numFmtId="0" fontId="3" fillId="32" borderId="0" applyNumberFormat="0" applyBorder="0" applyAlignment="0" applyProtection="0"/>
    <xf numFmtId="0" fontId="3" fillId="32"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32" borderId="0" applyNumberFormat="0" applyBorder="0" applyAlignment="0" applyProtection="0"/>
    <xf numFmtId="0" fontId="3" fillId="32" borderId="0" applyNumberFormat="0" applyBorder="0" applyAlignment="0" applyProtection="0"/>
    <xf numFmtId="0" fontId="3" fillId="32"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7" fillId="32" borderId="0" applyNumberFormat="0" applyBorder="0" applyAlignment="0" applyProtection="0"/>
    <xf numFmtId="0" fontId="7" fillId="33" borderId="0" applyNumberFormat="0" applyBorder="0" applyAlignment="0" applyProtection="0"/>
    <xf numFmtId="0" fontId="7" fillId="34" borderId="0" applyNumberFormat="0" applyBorder="0" applyAlignment="0" applyProtection="0"/>
    <xf numFmtId="0" fontId="7" fillId="29" borderId="0" applyNumberFormat="0" applyBorder="0" applyAlignment="0" applyProtection="0"/>
    <xf numFmtId="0" fontId="7" fillId="32" borderId="0" applyNumberFormat="0" applyBorder="0" applyAlignment="0" applyProtection="0"/>
    <xf numFmtId="0" fontId="7" fillId="35" borderId="0" applyNumberFormat="0" applyBorder="0" applyAlignment="0" applyProtection="0"/>
    <xf numFmtId="0" fontId="3" fillId="32" borderId="0" applyNumberFormat="0" applyBorder="0" applyAlignment="0" applyProtection="0"/>
    <xf numFmtId="0" fontId="3" fillId="33" borderId="0" applyNumberFormat="0" applyBorder="0" applyAlignment="0" applyProtection="0"/>
    <xf numFmtId="0" fontId="3" fillId="34" borderId="0" applyNumberFormat="0" applyBorder="0" applyAlignment="0" applyProtection="0"/>
    <xf numFmtId="0" fontId="3" fillId="29" borderId="0" applyNumberFormat="0" applyBorder="0" applyAlignment="0" applyProtection="0"/>
    <xf numFmtId="0" fontId="3" fillId="32" borderId="0" applyNumberFormat="0" applyBorder="0" applyAlignment="0" applyProtection="0"/>
    <xf numFmtId="0" fontId="3" fillId="35" borderId="0" applyNumberFormat="0" applyBorder="0" applyAlignment="0" applyProtection="0"/>
    <xf numFmtId="0" fontId="8" fillId="36" borderId="0" applyNumberFormat="0" applyBorder="0" applyAlignment="0" applyProtection="0"/>
    <xf numFmtId="0" fontId="8" fillId="33" borderId="0" applyNumberFormat="0" applyBorder="0" applyAlignment="0" applyProtection="0"/>
    <xf numFmtId="0" fontId="8" fillId="34" borderId="0" applyNumberFormat="0" applyBorder="0" applyAlignment="0" applyProtection="0"/>
    <xf numFmtId="0" fontId="8" fillId="37" borderId="0" applyNumberFormat="0" applyBorder="0" applyAlignment="0" applyProtection="0"/>
    <xf numFmtId="0" fontId="8" fillId="38" borderId="0" applyNumberFormat="0" applyBorder="0" applyAlignment="0" applyProtection="0"/>
    <xf numFmtId="0" fontId="8" fillId="39" borderId="0" applyNumberFormat="0" applyBorder="0" applyAlignment="0" applyProtection="0"/>
    <xf numFmtId="0" fontId="29" fillId="36" borderId="0" applyNumberFormat="0" applyBorder="0" applyAlignment="0" applyProtection="0"/>
    <xf numFmtId="0" fontId="29" fillId="33" borderId="0" applyNumberFormat="0" applyBorder="0" applyAlignment="0" applyProtection="0"/>
    <xf numFmtId="0" fontId="29" fillId="34" borderId="0" applyNumberFormat="0" applyBorder="0" applyAlignment="0" applyProtection="0"/>
    <xf numFmtId="0" fontId="29" fillId="37" borderId="0" applyNumberFormat="0" applyBorder="0" applyAlignment="0" applyProtection="0"/>
    <xf numFmtId="0" fontId="29" fillId="38" borderId="0" applyNumberFormat="0" applyBorder="0" applyAlignment="0" applyProtection="0"/>
    <xf numFmtId="0" fontId="29" fillId="39" borderId="0" applyNumberFormat="0" applyBorder="0" applyAlignment="0" applyProtection="0"/>
    <xf numFmtId="0" fontId="8" fillId="36" borderId="0" applyNumberFormat="0" applyBorder="0" applyAlignment="0" applyProtection="0"/>
    <xf numFmtId="0" fontId="8" fillId="33" borderId="0" applyNumberFormat="0" applyBorder="0" applyAlignment="0" applyProtection="0"/>
    <xf numFmtId="0" fontId="8" fillId="34" borderId="0" applyNumberFormat="0" applyBorder="0" applyAlignment="0" applyProtection="0"/>
    <xf numFmtId="0" fontId="8" fillId="37" borderId="0" applyNumberFormat="0" applyBorder="0" applyAlignment="0" applyProtection="0"/>
    <xf numFmtId="0" fontId="8" fillId="38" borderId="0" applyNumberFormat="0" applyBorder="0" applyAlignment="0" applyProtection="0"/>
    <xf numFmtId="0" fontId="8" fillId="39" borderId="0" applyNumberFormat="0" applyBorder="0" applyAlignment="0" applyProtection="0"/>
    <xf numFmtId="0" fontId="29" fillId="40" borderId="0" applyNumberFormat="0" applyBorder="0" applyAlignment="0" applyProtection="0"/>
    <xf numFmtId="0" fontId="29" fillId="41" borderId="0" applyNumberFormat="0" applyBorder="0" applyAlignment="0" applyProtection="0"/>
    <xf numFmtId="0" fontId="29" fillId="42" borderId="0" applyNumberFormat="0" applyBorder="0" applyAlignment="0" applyProtection="0"/>
    <xf numFmtId="0" fontId="29" fillId="37" borderId="0" applyNumberFormat="0" applyBorder="0" applyAlignment="0" applyProtection="0"/>
    <xf numFmtId="0" fontId="29" fillId="38" borderId="0" applyNumberFormat="0" applyBorder="0" applyAlignment="0" applyProtection="0"/>
    <xf numFmtId="0" fontId="29" fillId="43" borderId="0" applyNumberFormat="0" applyBorder="0" applyAlignment="0" applyProtection="0"/>
    <xf numFmtId="0" fontId="30" fillId="27" borderId="0" applyNumberFormat="0" applyBorder="0" applyAlignment="0" applyProtection="0"/>
    <xf numFmtId="0" fontId="9" fillId="31" borderId="9" applyNumberFormat="0" applyAlignment="0" applyProtection="0"/>
    <xf numFmtId="0" fontId="20" fillId="28" borderId="0" applyNumberFormat="0" applyBorder="0" applyAlignment="0" applyProtection="0"/>
    <xf numFmtId="0" fontId="10" fillId="44" borderId="9" applyNumberFormat="0" applyAlignment="0" applyProtection="0"/>
    <xf numFmtId="0" fontId="10" fillId="44" borderId="9" applyNumberFormat="0" applyAlignment="0" applyProtection="0"/>
    <xf numFmtId="0" fontId="27" fillId="44" borderId="9" applyNumberFormat="0" applyAlignment="0" applyProtection="0"/>
    <xf numFmtId="0" fontId="15" fillId="45" borderId="10" applyNumberFormat="0" applyAlignment="0" applyProtection="0"/>
    <xf numFmtId="0" fontId="18" fillId="0" borderId="11" applyNumberFormat="0" applyFill="0" applyAlignment="0" applyProtection="0"/>
    <xf numFmtId="0" fontId="31" fillId="45" borderId="10" applyNumberFormat="0" applyAlignment="0" applyProtection="0"/>
    <xf numFmtId="0" fontId="11" fillId="0" borderId="0" applyNumberFormat="0" applyFill="0" applyBorder="0" applyAlignment="0" applyProtection="0"/>
    <xf numFmtId="0" fontId="12" fillId="0" borderId="12" applyNumberFormat="0" applyFill="0" applyAlignment="0" applyProtection="0"/>
    <xf numFmtId="0" fontId="13" fillId="0" borderId="13" applyNumberFormat="0" applyFill="0" applyAlignment="0" applyProtection="0"/>
    <xf numFmtId="0" fontId="14" fillId="0" borderId="14" applyNumberFormat="0" applyFill="0" applyAlignment="0" applyProtection="0"/>
    <xf numFmtId="0" fontId="14" fillId="0" borderId="0" applyNumberFormat="0" applyFill="0" applyBorder="0" applyAlignment="0" applyProtection="0"/>
    <xf numFmtId="0" fontId="15" fillId="45" borderId="10" applyNumberFormat="0" applyAlignment="0" applyProtection="0"/>
    <xf numFmtId="0" fontId="14" fillId="0" borderId="0" applyNumberFormat="0" applyFill="0" applyBorder="0" applyAlignment="0" applyProtection="0"/>
    <xf numFmtId="0" fontId="8" fillId="40" borderId="0" applyNumberFormat="0" applyBorder="0" applyAlignment="0" applyProtection="0"/>
    <xf numFmtId="0" fontId="8" fillId="41" borderId="0" applyNumberFormat="0" applyBorder="0" applyAlignment="0" applyProtection="0"/>
    <xf numFmtId="0" fontId="8" fillId="42" borderId="0" applyNumberFormat="0" applyBorder="0" applyAlignment="0" applyProtection="0"/>
    <xf numFmtId="0" fontId="8" fillId="37" borderId="0" applyNumberFormat="0" applyBorder="0" applyAlignment="0" applyProtection="0"/>
    <xf numFmtId="0" fontId="8" fillId="38" borderId="0" applyNumberFormat="0" applyBorder="0" applyAlignment="0" applyProtection="0"/>
    <xf numFmtId="0" fontId="8" fillId="43" borderId="0" applyNumberFormat="0" applyBorder="0" applyAlignment="0" applyProtection="0"/>
    <xf numFmtId="0" fontId="9" fillId="31" borderId="9" applyNumberFormat="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32" fillId="28" borderId="0" applyNumberFormat="0" applyBorder="0" applyAlignment="0" applyProtection="0"/>
    <xf numFmtId="0" fontId="4" fillId="46" borderId="15" applyNumberFormat="0" applyFont="0" applyBorder="0" applyProtection="0">
      <alignment horizontal="center" vertical="center"/>
    </xf>
    <xf numFmtId="0" fontId="33" fillId="0" borderId="12" applyNumberFormat="0" applyFill="0" applyAlignment="0" applyProtection="0"/>
    <xf numFmtId="0" fontId="34" fillId="0" borderId="13" applyNumberFormat="0" applyFill="0" applyAlignment="0" applyProtection="0"/>
    <xf numFmtId="0" fontId="35" fillId="0" borderId="14" applyNumberFormat="0" applyFill="0" applyAlignment="0" applyProtection="0"/>
    <xf numFmtId="0" fontId="35" fillId="0" borderId="0" applyNumberFormat="0" applyFill="0" applyBorder="0" applyAlignment="0" applyProtection="0"/>
    <xf numFmtId="3" fontId="4" fillId="47" borderId="15" applyFont="0" applyProtection="0">
      <alignment horizontal="right" vertical="center"/>
    </xf>
    <xf numFmtId="0" fontId="4" fillId="47" borderId="16" applyNumberFormat="0" applyFont="0" applyBorder="0" applyProtection="0">
      <alignment horizontal="left" vertical="center"/>
    </xf>
    <xf numFmtId="0" fontId="6" fillId="0" borderId="0" applyNumberFormat="0" applyFill="0" applyBorder="0" applyAlignment="0" applyProtection="0">
      <alignment vertical="top"/>
      <protection locked="0"/>
    </xf>
    <xf numFmtId="0" fontId="18" fillId="0" borderId="11" applyNumberFormat="0" applyFill="0" applyAlignment="0" applyProtection="0"/>
    <xf numFmtId="0" fontId="6" fillId="0" borderId="0" applyNumberFormat="0" applyFill="0" applyBorder="0" applyAlignment="0" applyProtection="0">
      <alignment vertical="top"/>
      <protection locked="0"/>
    </xf>
    <xf numFmtId="0" fontId="6" fillId="0" borderId="0" applyNumberFormat="0" applyFill="0" applyBorder="0" applyAlignment="0" applyProtection="0">
      <alignment vertical="top"/>
      <protection locked="0"/>
    </xf>
    <xf numFmtId="0" fontId="6" fillId="0" borderId="0" applyNumberFormat="0" applyFill="0" applyBorder="0" applyAlignment="0" applyProtection="0">
      <alignment vertical="top"/>
      <protection locked="0"/>
    </xf>
    <xf numFmtId="0" fontId="25" fillId="27" borderId="0" applyNumberFormat="0" applyBorder="0" applyAlignment="0" applyProtection="0"/>
    <xf numFmtId="0" fontId="19" fillId="31" borderId="9" applyNumberFormat="0" applyAlignment="0" applyProtection="0"/>
    <xf numFmtId="0" fontId="19" fillId="31" borderId="9" applyNumberFormat="0" applyAlignment="0" applyProtection="0"/>
    <xf numFmtId="3" fontId="4" fillId="48" borderId="15" applyFont="0">
      <alignment horizontal="right" vertical="center"/>
      <protection locked="0"/>
    </xf>
    <xf numFmtId="0" fontId="4" fillId="49" borderId="17" applyNumberFormat="0" applyFont="0" applyAlignment="0" applyProtection="0"/>
    <xf numFmtId="0" fontId="8" fillId="40" borderId="0" applyNumberFormat="0" applyBorder="0" applyAlignment="0" applyProtection="0"/>
    <xf numFmtId="0" fontId="8" fillId="41" borderId="0" applyNumberFormat="0" applyBorder="0" applyAlignment="0" applyProtection="0"/>
    <xf numFmtId="0" fontId="8" fillId="42" borderId="0" applyNumberFormat="0" applyBorder="0" applyAlignment="0" applyProtection="0"/>
    <xf numFmtId="0" fontId="8" fillId="37" borderId="0" applyNumberFormat="0" applyBorder="0" applyAlignment="0" applyProtection="0"/>
    <xf numFmtId="0" fontId="8" fillId="38" borderId="0" applyNumberFormat="0" applyBorder="0" applyAlignment="0" applyProtection="0"/>
    <xf numFmtId="0" fontId="8" fillId="43" borderId="0" applyNumberFormat="0" applyBorder="0" applyAlignment="0" applyProtection="0"/>
    <xf numFmtId="0" fontId="20" fillId="28" borderId="0" applyNumberFormat="0" applyBorder="0" applyAlignment="0" applyProtection="0"/>
    <xf numFmtId="0" fontId="21" fillId="44" borderId="18" applyNumberFormat="0" applyAlignment="0" applyProtection="0"/>
    <xf numFmtId="0" fontId="6"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36" fillId="0" borderId="11" applyNumberFormat="0" applyFill="0" applyAlignment="0" applyProtection="0"/>
    <xf numFmtId="0" fontId="22" fillId="0" borderId="0" applyNumberFormat="0" applyFill="0" applyBorder="0" applyAlignment="0" applyProtection="0"/>
    <xf numFmtId="164" fontId="4" fillId="0" borderId="0" applyFill="0" applyBorder="0" applyAlignment="0" applyProtection="0"/>
    <xf numFmtId="164" fontId="4" fillId="0" borderId="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0" fontId="4" fillId="0" borderId="0"/>
    <xf numFmtId="0" fontId="37" fillId="50" borderId="0" applyNumberFormat="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 fillId="0" borderId="0"/>
    <xf numFmtId="0" fontId="4" fillId="0" borderId="0"/>
    <xf numFmtId="0" fontId="3" fillId="0" borderId="0"/>
    <xf numFmtId="0" fontId="4" fillId="0" borderId="0"/>
    <xf numFmtId="0" fontId="4" fillId="0" borderId="0"/>
    <xf numFmtId="0" fontId="3" fillId="0" borderId="0"/>
    <xf numFmtId="0" fontId="4" fillId="0" borderId="0"/>
    <xf numFmtId="0" fontId="4" fillId="0" borderId="0"/>
    <xf numFmtId="0" fontId="1" fillId="0" borderId="0"/>
    <xf numFmtId="0" fontId="4" fillId="0" borderId="0"/>
    <xf numFmtId="0" fontId="3" fillId="0" borderId="0"/>
    <xf numFmtId="0" fontId="39" fillId="0" borderId="0"/>
    <xf numFmtId="0" fontId="4" fillId="0" borderId="0"/>
    <xf numFmtId="0" fontId="4" fillId="0" borderId="0"/>
    <xf numFmtId="0" fontId="40" fillId="0" borderId="0"/>
    <xf numFmtId="0" fontId="4" fillId="0" borderId="0"/>
    <xf numFmtId="0" fontId="4" fillId="49" borderId="17" applyNumberFormat="0" applyFont="0" applyAlignment="0" applyProtection="0"/>
    <xf numFmtId="0" fontId="4" fillId="49" borderId="17" applyNumberFormat="0" applyFont="0" applyAlignment="0" applyProtection="0"/>
    <xf numFmtId="0" fontId="23" fillId="0" borderId="19" applyNumberFormat="0" applyFill="0" applyAlignment="0" applyProtection="0"/>
    <xf numFmtId="0" fontId="24" fillId="44" borderId="18" applyNumberFormat="0" applyAlignment="0" applyProtection="0"/>
    <xf numFmtId="0" fontId="24" fillId="44" borderId="18" applyNumberFormat="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0" fontId="25" fillId="27" borderId="0" applyNumberFormat="0" applyBorder="0" applyAlignment="0" applyProtection="0"/>
    <xf numFmtId="0" fontId="21" fillId="44" borderId="18" applyNumberFormat="0" applyAlignment="0" applyProtection="0"/>
    <xf numFmtId="0" fontId="26" fillId="50" borderId="0" applyNumberFormat="0" applyBorder="0" applyAlignment="0" applyProtection="0"/>
    <xf numFmtId="3" fontId="4" fillId="51" borderId="15" applyFont="0">
      <alignment horizontal="right" vertical="center"/>
    </xf>
    <xf numFmtId="0" fontId="4" fillId="0" borderId="0"/>
    <xf numFmtId="0" fontId="4" fillId="0" borderId="0"/>
    <xf numFmtId="0" fontId="3" fillId="0" borderId="0"/>
    <xf numFmtId="0" fontId="4" fillId="0" borderId="0"/>
    <xf numFmtId="0" fontId="27" fillId="44" borderId="9" applyNumberFormat="0" applyAlignment="0" applyProtection="0"/>
    <xf numFmtId="0" fontId="17" fillId="0" borderId="0" applyNumberFormat="0" applyFill="0" applyBorder="0" applyAlignment="0" applyProtection="0"/>
    <xf numFmtId="0" fontId="22"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2" fillId="0" borderId="12" applyNumberFormat="0" applyFill="0" applyAlignment="0" applyProtection="0"/>
    <xf numFmtId="0" fontId="13" fillId="0" borderId="13" applyNumberFormat="0" applyFill="0" applyAlignment="0" applyProtection="0"/>
    <xf numFmtId="0" fontId="14" fillId="0" borderId="14" applyNumberFormat="0" applyFill="0" applyAlignment="0" applyProtection="0"/>
    <xf numFmtId="0" fontId="11" fillId="0" borderId="0" applyNumberFormat="0" applyFill="0" applyBorder="0" applyAlignment="0" applyProtection="0"/>
    <xf numFmtId="0" fontId="38" fillId="0" borderId="19" applyNumberFormat="0" applyFill="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 fillId="0" borderId="0" applyNumberFormat="0" applyFill="0" applyBorder="0" applyAlignment="0" applyProtection="0"/>
    <xf numFmtId="0" fontId="41" fillId="0" borderId="1" applyNumberFormat="0" applyFill="0" applyAlignment="0" applyProtection="0"/>
    <xf numFmtId="0" fontId="42" fillId="0" borderId="2" applyNumberFormat="0" applyFill="0" applyAlignment="0" applyProtection="0"/>
    <xf numFmtId="0" fontId="43" fillId="0" borderId="3" applyNumberFormat="0" applyFill="0" applyAlignment="0" applyProtection="0"/>
    <xf numFmtId="0" fontId="43" fillId="0" borderId="0" applyNumberFormat="0" applyFill="0" applyBorder="0" applyAlignment="0" applyProtection="0"/>
    <xf numFmtId="0" fontId="44" fillId="2" borderId="0" applyNumberFormat="0" applyBorder="0" applyAlignment="0" applyProtection="0"/>
    <xf numFmtId="0" fontId="45" fillId="3" borderId="0" applyNumberFormat="0" applyBorder="0" applyAlignment="0" applyProtection="0"/>
    <xf numFmtId="0" fontId="46" fillId="4" borderId="4" applyNumberFormat="0" applyAlignment="0" applyProtection="0"/>
    <xf numFmtId="0" fontId="47" fillId="5" borderId="5" applyNumberFormat="0" applyAlignment="0" applyProtection="0"/>
    <xf numFmtId="0" fontId="48" fillId="5" borderId="4" applyNumberFormat="0" applyAlignment="0" applyProtection="0"/>
    <xf numFmtId="0" fontId="49" fillId="0" borderId="6" applyNumberFormat="0" applyFill="0" applyAlignment="0" applyProtection="0"/>
    <xf numFmtId="0" fontId="50" fillId="6" borderId="7" applyNumberFormat="0" applyAlignment="0" applyProtection="0"/>
    <xf numFmtId="0" fontId="51" fillId="0" borderId="0" applyNumberFormat="0" applyFill="0" applyBorder="0" applyAlignment="0" applyProtection="0"/>
    <xf numFmtId="0" fontId="1" fillId="7" borderId="8" applyNumberFormat="0" applyFont="0" applyAlignment="0" applyProtection="0"/>
    <xf numFmtId="0" fontId="52" fillId="0" borderId="0" applyNumberFormat="0" applyFill="0" applyBorder="0" applyAlignment="0" applyProtection="0"/>
    <xf numFmtId="0" fontId="53" fillId="8" borderId="0" applyNumberFormat="0" applyBorder="0" applyAlignment="0" applyProtection="0"/>
    <xf numFmtId="0" fontId="53" fillId="9" borderId="0" applyNumberFormat="0" applyBorder="0" applyAlignment="0" applyProtection="0"/>
    <xf numFmtId="0" fontId="54" fillId="10" borderId="0" applyNumberFormat="0" applyBorder="0" applyAlignment="0" applyProtection="0"/>
    <xf numFmtId="0" fontId="53" fillId="11" borderId="0" applyNumberFormat="0" applyBorder="0" applyAlignment="0" applyProtection="0"/>
    <xf numFmtId="0" fontId="53" fillId="12" borderId="0" applyNumberFormat="0" applyBorder="0" applyAlignment="0" applyProtection="0"/>
    <xf numFmtId="0" fontId="54" fillId="13" borderId="0" applyNumberFormat="0" applyBorder="0" applyAlignment="0" applyProtection="0"/>
    <xf numFmtId="0" fontId="53" fillId="14" borderId="0" applyNumberFormat="0" applyBorder="0" applyAlignment="0" applyProtection="0"/>
    <xf numFmtId="0" fontId="53" fillId="15" borderId="0" applyNumberFormat="0" applyBorder="0" applyAlignment="0" applyProtection="0"/>
    <xf numFmtId="0" fontId="54" fillId="16" borderId="0" applyNumberFormat="0" applyBorder="0" applyAlignment="0" applyProtection="0"/>
    <xf numFmtId="0" fontId="53" fillId="17" borderId="0" applyNumberFormat="0" applyBorder="0" applyAlignment="0" applyProtection="0"/>
    <xf numFmtId="0" fontId="53" fillId="18" borderId="0" applyNumberFormat="0" applyBorder="0" applyAlignment="0" applyProtection="0"/>
    <xf numFmtId="0" fontId="54" fillId="19" borderId="0" applyNumberFormat="0" applyBorder="0" applyAlignment="0" applyProtection="0"/>
    <xf numFmtId="0" fontId="53" fillId="20" borderId="0" applyNumberFormat="0" applyBorder="0" applyAlignment="0" applyProtection="0"/>
    <xf numFmtId="0" fontId="53" fillId="21" borderId="0" applyNumberFormat="0" applyBorder="0" applyAlignment="0" applyProtection="0"/>
    <xf numFmtId="0" fontId="54" fillId="22" borderId="0" applyNumberFormat="0" applyBorder="0" applyAlignment="0" applyProtection="0"/>
    <xf numFmtId="0" fontId="53" fillId="23" borderId="0" applyNumberFormat="0" applyBorder="0" applyAlignment="0" applyProtection="0"/>
    <xf numFmtId="0" fontId="53" fillId="24" borderId="0" applyNumberFormat="0" applyBorder="0" applyAlignment="0" applyProtection="0"/>
    <xf numFmtId="0" fontId="54" fillId="25" borderId="0" applyNumberFormat="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8"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4" fillId="25" borderId="0" applyNumberFormat="0" applyBorder="0" applyAlignment="0" applyProtection="0"/>
    <xf numFmtId="0" fontId="54" fillId="25" borderId="0" applyNumberFormat="0" applyBorder="0" applyAlignment="0" applyProtection="0"/>
    <xf numFmtId="0" fontId="54" fillId="25" borderId="0" applyNumberFormat="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3" fillId="8" borderId="0" applyNumberFormat="0" applyBorder="0" applyAlignment="0" applyProtection="0"/>
    <xf numFmtId="0" fontId="52" fillId="0" borderId="0" applyNumberFormat="0" applyFill="0" applyBorder="0" applyAlignment="0" applyProtection="0"/>
    <xf numFmtId="0" fontId="1" fillId="7" borderId="8" applyNumberFormat="0" applyFont="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8" fillId="0" borderId="0" applyNumberFormat="0" applyFill="0" applyBorder="0" applyAlignment="0" applyProtection="0"/>
    <xf numFmtId="0" fontId="54" fillId="25" borderId="0" applyNumberFormat="0" applyBorder="0" applyAlignment="0" applyProtection="0"/>
    <xf numFmtId="0" fontId="54" fillId="25" borderId="0" applyNumberFormat="0" applyBorder="0" applyAlignment="0" applyProtection="0"/>
    <xf numFmtId="0" fontId="54" fillId="25" borderId="0" applyNumberFormat="0" applyBorder="0" applyAlignment="0" applyProtection="0"/>
    <xf numFmtId="0" fontId="54" fillId="25" borderId="0" applyNumberFormat="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43" fontId="1" fillId="0" borderId="0" applyFont="0" applyFill="0" applyBorder="0" applyAlignment="0" applyProtection="0"/>
    <xf numFmtId="9" fontId="1" fillId="0" borderId="0" applyFont="0" applyFill="0" applyBorder="0" applyAlignment="0" applyProtection="0"/>
    <xf numFmtId="0" fontId="40" fillId="0" borderId="0"/>
    <xf numFmtId="9" fontId="40" fillId="0" borderId="0" applyFont="0" applyFill="0" applyBorder="0" applyAlignment="0" applyProtection="0"/>
    <xf numFmtId="167" fontId="40" fillId="0" borderId="0" applyFont="0" applyFill="0" applyBorder="0" applyAlignment="0" applyProtection="0"/>
    <xf numFmtId="0" fontId="85" fillId="0" borderId="0"/>
    <xf numFmtId="0" fontId="85" fillId="0" borderId="0"/>
    <xf numFmtId="170" fontId="88" fillId="0" borderId="0"/>
    <xf numFmtId="170" fontId="40" fillId="8" borderId="0" applyNumberFormat="0" applyBorder="0" applyAlignment="0" applyProtection="0"/>
    <xf numFmtId="170" fontId="40" fillId="8" borderId="0" applyNumberFormat="0" applyBorder="0" applyAlignment="0" applyProtection="0"/>
    <xf numFmtId="170" fontId="40" fillId="11" borderId="0" applyNumberFormat="0" applyBorder="0" applyAlignment="0" applyProtection="0"/>
    <xf numFmtId="170" fontId="40" fillId="14" borderId="0" applyNumberFormat="0" applyBorder="0" applyAlignment="0" applyProtection="0"/>
    <xf numFmtId="170" fontId="40" fillId="17" borderId="0" applyNumberFormat="0" applyBorder="0" applyAlignment="0" applyProtection="0"/>
    <xf numFmtId="170" fontId="40" fillId="20" borderId="0" applyNumberFormat="0" applyBorder="0" applyAlignment="0" applyProtection="0"/>
    <xf numFmtId="170" fontId="40" fillId="23" borderId="0" applyNumberFormat="0" applyBorder="0" applyAlignment="0" applyProtection="0"/>
    <xf numFmtId="170" fontId="40" fillId="9" borderId="0" applyNumberFormat="0" applyBorder="0" applyAlignment="0" applyProtection="0"/>
    <xf numFmtId="170" fontId="40" fillId="12" borderId="0" applyNumberFormat="0" applyBorder="0" applyAlignment="0" applyProtection="0"/>
    <xf numFmtId="170" fontId="40" fillId="15" borderId="0" applyNumberFormat="0" applyBorder="0" applyAlignment="0" applyProtection="0"/>
    <xf numFmtId="170" fontId="40" fillId="18" borderId="0" applyNumberFormat="0" applyBorder="0" applyAlignment="0" applyProtection="0"/>
    <xf numFmtId="170" fontId="40" fillId="21" borderId="0" applyNumberFormat="0" applyBorder="0" applyAlignment="0" applyProtection="0"/>
    <xf numFmtId="170" fontId="40" fillId="24" borderId="0" applyNumberFormat="0" applyBorder="0" applyAlignment="0" applyProtection="0"/>
    <xf numFmtId="170" fontId="84" fillId="10" borderId="0" applyNumberFormat="0" applyBorder="0" applyAlignment="0" applyProtection="0"/>
    <xf numFmtId="170" fontId="84" fillId="13" borderId="0" applyNumberFormat="0" applyBorder="0" applyAlignment="0" applyProtection="0"/>
    <xf numFmtId="170" fontId="84" fillId="16" borderId="0" applyNumberFormat="0" applyBorder="0" applyAlignment="0" applyProtection="0"/>
    <xf numFmtId="170" fontId="84" fillId="19" borderId="0" applyNumberFormat="0" applyBorder="0" applyAlignment="0" applyProtection="0"/>
    <xf numFmtId="170" fontId="84" fillId="22" borderId="0" applyNumberFormat="0" applyBorder="0" applyAlignment="0" applyProtection="0"/>
    <xf numFmtId="170" fontId="84" fillId="25" borderId="0" applyNumberFormat="0" applyBorder="0" applyAlignment="0" applyProtection="0"/>
    <xf numFmtId="170" fontId="84" fillId="59" borderId="0" applyNumberFormat="0" applyBorder="0" applyAlignment="0" applyProtection="0"/>
    <xf numFmtId="170" fontId="84" fillId="60" borderId="0" applyNumberFormat="0" applyBorder="0" applyAlignment="0" applyProtection="0"/>
    <xf numFmtId="170" fontId="84" fillId="61" borderId="0" applyNumberFormat="0" applyBorder="0" applyAlignment="0" applyProtection="0"/>
    <xf numFmtId="170" fontId="84" fillId="62" borderId="0" applyNumberFormat="0" applyBorder="0" applyAlignment="0" applyProtection="0"/>
    <xf numFmtId="170" fontId="84" fillId="63" borderId="0" applyNumberFormat="0" applyBorder="0" applyAlignment="0" applyProtection="0"/>
    <xf numFmtId="170" fontId="84" fillId="64" borderId="0" applyNumberFormat="0" applyBorder="0" applyAlignment="0" applyProtection="0"/>
    <xf numFmtId="170" fontId="74" fillId="3" borderId="0" applyNumberFormat="0" applyBorder="0" applyAlignment="0" applyProtection="0"/>
    <xf numFmtId="170" fontId="78" fillId="5" borderId="4" applyNumberFormat="0" applyAlignment="0" applyProtection="0"/>
    <xf numFmtId="167" fontId="3" fillId="0" borderId="0" applyFont="0" applyFill="0" applyBorder="0" applyAlignment="0" applyProtection="0"/>
    <xf numFmtId="43" fontId="88" fillId="0" borderId="0" applyFont="0" applyFill="0" applyBorder="0" applyAlignment="0" applyProtection="0"/>
    <xf numFmtId="43" fontId="88" fillId="0" borderId="0" applyFont="0" applyFill="0" applyBorder="0" applyAlignment="0" applyProtection="0"/>
    <xf numFmtId="167" fontId="3" fillId="0" borderId="0" applyFont="0" applyFill="0" applyBorder="0" applyAlignment="0" applyProtection="0"/>
    <xf numFmtId="168" fontId="88" fillId="0" borderId="0" applyFont="0" applyFill="0" applyBorder="0" applyAlignment="0" applyProtection="0"/>
    <xf numFmtId="167" fontId="89" fillId="0" borderId="0" applyFont="0" applyFill="0" applyBorder="0" applyAlignment="0" applyProtection="0"/>
    <xf numFmtId="167" fontId="89" fillId="0" borderId="0" applyFont="0" applyFill="0" applyBorder="0" applyAlignment="0" applyProtection="0"/>
    <xf numFmtId="169" fontId="88" fillId="0" borderId="0" applyFont="0" applyFill="0" applyBorder="0" applyAlignment="0" applyProtection="0"/>
    <xf numFmtId="43" fontId="88" fillId="0" borderId="0" applyFont="0" applyFill="0" applyBorder="0" applyAlignment="0" applyProtection="0"/>
    <xf numFmtId="43" fontId="88" fillId="0" borderId="0" applyFont="0" applyFill="0" applyBorder="0" applyAlignment="0" applyProtection="0"/>
    <xf numFmtId="43" fontId="88" fillId="0" borderId="0" applyFont="0" applyFill="0" applyBorder="0" applyAlignment="0" applyProtection="0"/>
    <xf numFmtId="169" fontId="88" fillId="0" borderId="0" applyFont="0" applyFill="0" applyBorder="0" applyAlignment="0" applyProtection="0"/>
    <xf numFmtId="0" fontId="82" fillId="0" borderId="0" applyNumberFormat="0" applyFill="0" applyBorder="0" applyAlignment="0" applyProtection="0"/>
    <xf numFmtId="170" fontId="82" fillId="0" borderId="0" applyNumberFormat="0" applyFill="0" applyBorder="0" applyAlignment="0" applyProtection="0"/>
    <xf numFmtId="170" fontId="73" fillId="2" borderId="0" applyNumberFormat="0" applyBorder="0" applyAlignment="0" applyProtection="0"/>
    <xf numFmtId="170" fontId="70" fillId="0" borderId="74" applyNumberFormat="0" applyProtection="0">
      <alignment horizontal="left" indent="1" shrinkToFit="1"/>
    </xf>
    <xf numFmtId="0" fontId="70" fillId="0" borderId="74" applyNumberFormat="0" applyProtection="0">
      <alignment horizontal="left" indent="1" shrinkToFit="1"/>
    </xf>
    <xf numFmtId="170" fontId="70" fillId="0" borderId="1" applyNumberFormat="0" applyFill="0" applyAlignment="0" applyProtection="0"/>
    <xf numFmtId="0" fontId="70" fillId="0" borderId="1" applyNumberFormat="0" applyProtection="0">
      <alignment horizontal="left" indent="1" shrinkToFit="1"/>
    </xf>
    <xf numFmtId="170" fontId="90" fillId="65" borderId="73" applyNumberFormat="0" applyFill="0" applyAlignment="0" applyProtection="0"/>
    <xf numFmtId="0" fontId="90" fillId="65" borderId="73" applyNumberFormat="0" applyFill="0" applyAlignment="0" applyProtection="0"/>
    <xf numFmtId="0" fontId="90" fillId="65" borderId="73" applyNumberFormat="0" applyFill="0" applyAlignment="0" applyProtection="0"/>
    <xf numFmtId="170" fontId="90" fillId="65" borderId="73" applyNumberFormat="0" applyFill="0" applyAlignment="0" applyProtection="0"/>
    <xf numFmtId="170" fontId="91" fillId="66" borderId="73" applyAlignment="0" applyProtection="0"/>
    <xf numFmtId="0" fontId="91" fillId="66" borderId="73" applyAlignment="0" applyProtection="0"/>
    <xf numFmtId="0" fontId="91" fillId="66" borderId="73" applyProtection="0">
      <alignment shrinkToFit="1"/>
    </xf>
    <xf numFmtId="170" fontId="92" fillId="0" borderId="74" applyNumberFormat="0" applyAlignment="0" applyProtection="0"/>
    <xf numFmtId="0" fontId="92" fillId="0" borderId="74" applyNumberFormat="0" applyAlignment="0" applyProtection="0"/>
    <xf numFmtId="170" fontId="71" fillId="0" borderId="2" applyNumberFormat="0" applyFill="0" applyAlignment="0" applyProtection="0"/>
    <xf numFmtId="170" fontId="80" fillId="66" borderId="68" applyAlignment="0" applyProtection="0"/>
    <xf numFmtId="0" fontId="80" fillId="66" borderId="68" applyAlignment="0" applyProtection="0"/>
    <xf numFmtId="170" fontId="72" fillId="0" borderId="74" applyNumberFormat="0" applyAlignment="0" applyProtection="0"/>
    <xf numFmtId="0" fontId="72" fillId="0" borderId="74" applyNumberFormat="0" applyAlignment="0" applyProtection="0"/>
    <xf numFmtId="170" fontId="72" fillId="0" borderId="3" applyNumberFormat="0" applyFill="0" applyAlignment="0" applyProtection="0"/>
    <xf numFmtId="170" fontId="72" fillId="0" borderId="0" applyNumberFormat="0" applyFill="0" applyBorder="0" applyAlignment="0" applyProtection="0"/>
    <xf numFmtId="170" fontId="93" fillId="66" borderId="22" applyProtection="0">
      <alignment horizontal="center" vertical="center" wrapText="1"/>
    </xf>
    <xf numFmtId="0" fontId="93" fillId="66" borderId="22" applyProtection="0">
      <alignment horizontal="center" vertical="center" wrapText="1"/>
    </xf>
    <xf numFmtId="170" fontId="80" fillId="6" borderId="7" applyNumberFormat="0" applyAlignment="0" applyProtection="0"/>
    <xf numFmtId="170" fontId="76" fillId="4" borderId="4" applyNumberFormat="0" applyAlignment="0" applyProtection="0"/>
    <xf numFmtId="170" fontId="79" fillId="0" borderId="6" applyNumberFormat="0" applyFill="0" applyAlignment="0" applyProtection="0"/>
    <xf numFmtId="170" fontId="75" fillId="58" borderId="0" applyNumberFormat="0" applyBorder="0" applyAlignment="0" applyProtection="0"/>
    <xf numFmtId="0" fontId="40" fillId="0" borderId="0"/>
    <xf numFmtId="0" fontId="40" fillId="0" borderId="0"/>
    <xf numFmtId="0" fontId="40" fillId="0" borderId="0"/>
    <xf numFmtId="0" fontId="40" fillId="0" borderId="0"/>
    <xf numFmtId="0" fontId="40" fillId="0" borderId="0"/>
    <xf numFmtId="0" fontId="40" fillId="0" borderId="0"/>
    <xf numFmtId="170" fontId="40" fillId="0" borderId="0"/>
    <xf numFmtId="0" fontId="1" fillId="0" borderId="0"/>
    <xf numFmtId="0" fontId="88" fillId="0" borderId="0"/>
    <xf numFmtId="170" fontId="1" fillId="0" borderId="0"/>
    <xf numFmtId="170" fontId="88" fillId="0" borderId="0"/>
    <xf numFmtId="0" fontId="88" fillId="0" borderId="0"/>
    <xf numFmtId="170" fontId="88" fillId="0" borderId="0"/>
    <xf numFmtId="170" fontId="85" fillId="0" borderId="0"/>
    <xf numFmtId="170" fontId="88" fillId="0" borderId="0"/>
    <xf numFmtId="170" fontId="85" fillId="0" borderId="0"/>
    <xf numFmtId="170" fontId="88" fillId="0" borderId="0"/>
    <xf numFmtId="170" fontId="88" fillId="0" borderId="0"/>
    <xf numFmtId="170" fontId="85" fillId="0" borderId="0"/>
    <xf numFmtId="170" fontId="65" fillId="0" borderId="0"/>
    <xf numFmtId="170" fontId="1" fillId="0" borderId="0"/>
    <xf numFmtId="170" fontId="88" fillId="0" borderId="0"/>
    <xf numFmtId="170" fontId="40" fillId="0" borderId="0"/>
    <xf numFmtId="170" fontId="40" fillId="0" borderId="0"/>
    <xf numFmtId="170" fontId="87" fillId="0" borderId="0"/>
    <xf numFmtId="170" fontId="87" fillId="7" borderId="8" applyNumberFormat="0" applyFont="0" applyAlignment="0" applyProtection="0"/>
    <xf numFmtId="170" fontId="87" fillId="7" borderId="8" applyNumberFormat="0" applyFont="0" applyAlignment="0" applyProtection="0"/>
    <xf numFmtId="170" fontId="77" fillId="5" borderId="5" applyNumberFormat="0" applyAlignment="0" applyProtection="0"/>
    <xf numFmtId="9" fontId="88" fillId="0" borderId="0" applyFont="0" applyFill="0" applyBorder="0" applyAlignment="0" applyProtection="0"/>
    <xf numFmtId="9" fontId="88" fillId="0" borderId="0" applyFont="0" applyFill="0" applyBorder="0" applyAlignment="0" applyProtection="0"/>
    <xf numFmtId="9" fontId="3" fillId="0" borderId="0" applyFont="0" applyFill="0" applyBorder="0" applyAlignment="0" applyProtection="0"/>
    <xf numFmtId="9" fontId="88"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87" fillId="0" borderId="0" applyFont="0" applyFill="0" applyBorder="0" applyAlignment="0" applyProtection="0"/>
    <xf numFmtId="9" fontId="87" fillId="0" borderId="0" applyFont="0" applyFill="0" applyBorder="0" applyAlignment="0" applyProtection="0"/>
    <xf numFmtId="9" fontId="88" fillId="0" borderId="0" applyFont="0" applyFill="0" applyBorder="0" applyAlignment="0" applyProtection="0"/>
    <xf numFmtId="170" fontId="94" fillId="59" borderId="15">
      <alignment horizontal="center" vertical="center"/>
    </xf>
    <xf numFmtId="170" fontId="94" fillId="59" borderId="15">
      <alignment horizontal="center" vertical="center"/>
    </xf>
    <xf numFmtId="170" fontId="94" fillId="59" borderId="15">
      <alignment horizontal="center" vertical="center"/>
    </xf>
    <xf numFmtId="0" fontId="94" fillId="59" borderId="15">
      <alignment horizontal="center" vertical="center"/>
    </xf>
    <xf numFmtId="0" fontId="94" fillId="59" borderId="15">
      <alignment horizontal="center" vertical="center"/>
    </xf>
    <xf numFmtId="170" fontId="94" fillId="59" borderId="15">
      <alignment horizontal="center" vertical="center"/>
    </xf>
    <xf numFmtId="170" fontId="94" fillId="59" borderId="15">
      <alignment horizontal="center" vertical="center"/>
    </xf>
    <xf numFmtId="0" fontId="94" fillId="59" borderId="15">
      <alignment horizontal="center" vertical="center"/>
    </xf>
    <xf numFmtId="0" fontId="94" fillId="59" borderId="15">
      <alignment horizontal="center" vertical="center"/>
    </xf>
    <xf numFmtId="0" fontId="94" fillId="59" borderId="15">
      <alignment horizontal="center" vertical="center"/>
    </xf>
    <xf numFmtId="0" fontId="94" fillId="59" borderId="15">
      <alignment horizontal="center" vertical="center"/>
    </xf>
    <xf numFmtId="0" fontId="94" fillId="59" borderId="15">
      <alignment horizontal="center" vertical="center"/>
    </xf>
    <xf numFmtId="0" fontId="94" fillId="59" borderId="15">
      <alignment horizontal="center" vertical="center"/>
    </xf>
    <xf numFmtId="0" fontId="94" fillId="59" borderId="15">
      <alignment horizontal="center" vertical="center"/>
    </xf>
    <xf numFmtId="0" fontId="94" fillId="59" borderId="15">
      <alignment horizontal="center" vertical="center"/>
    </xf>
    <xf numFmtId="0" fontId="94" fillId="59" borderId="15">
      <alignment horizontal="center" vertical="center"/>
    </xf>
    <xf numFmtId="0" fontId="94" fillId="59" borderId="15">
      <alignment horizontal="center" vertical="center"/>
    </xf>
    <xf numFmtId="170" fontId="94" fillId="59" borderId="15">
      <alignment horizontal="center" vertical="center"/>
    </xf>
    <xf numFmtId="170" fontId="94" fillId="59" borderId="15">
      <alignment horizontal="center" vertical="center"/>
    </xf>
    <xf numFmtId="170" fontId="94" fillId="59" borderId="15">
      <alignment horizontal="center" vertical="center"/>
    </xf>
    <xf numFmtId="170" fontId="94" fillId="59" borderId="15">
      <alignment horizontal="center" vertical="center"/>
    </xf>
    <xf numFmtId="170" fontId="94" fillId="59" borderId="15">
      <alignment horizontal="center" vertical="center"/>
    </xf>
    <xf numFmtId="0" fontId="94" fillId="59" borderId="15">
      <alignment horizontal="center" vertical="center"/>
    </xf>
    <xf numFmtId="0" fontId="94" fillId="59" borderId="15">
      <alignment horizontal="center" vertical="center"/>
    </xf>
    <xf numFmtId="170" fontId="69" fillId="0" borderId="1" applyNumberFormat="0" applyFill="0" applyAlignment="0" applyProtection="0"/>
    <xf numFmtId="0" fontId="69" fillId="0" borderId="1" applyNumberFormat="0" applyFill="0" applyAlignment="0" applyProtection="0"/>
    <xf numFmtId="170" fontId="69" fillId="0" borderId="0" applyNumberFormat="0" applyFill="0" applyBorder="0" applyAlignment="0" applyProtection="0"/>
    <xf numFmtId="170" fontId="83" fillId="0" borderId="70" applyNumberFormat="0" applyFill="0" applyAlignment="0" applyProtection="0"/>
    <xf numFmtId="170" fontId="81" fillId="0" borderId="0" applyNumberFormat="0" applyFill="0" applyBorder="0" applyAlignment="0" applyProtection="0"/>
    <xf numFmtId="0" fontId="94" fillId="59" borderId="15">
      <alignment horizontal="center" vertical="center"/>
    </xf>
    <xf numFmtId="9" fontId="40" fillId="0" borderId="0" applyFont="0" applyFill="0" applyBorder="0" applyAlignment="0" applyProtection="0"/>
    <xf numFmtId="0" fontId="88" fillId="0" borderId="0"/>
    <xf numFmtId="0" fontId="90" fillId="67" borderId="73" applyNumberFormat="0" applyFill="0" applyAlignment="0" applyProtection="0"/>
    <xf numFmtId="0" fontId="85" fillId="0" borderId="0"/>
    <xf numFmtId="9" fontId="86" fillId="0" borderId="0" applyFont="0" applyFill="0" applyBorder="0" applyAlignment="0" applyProtection="0"/>
    <xf numFmtId="0" fontId="85" fillId="0" borderId="0"/>
    <xf numFmtId="0" fontId="85" fillId="0" borderId="0"/>
    <xf numFmtId="0" fontId="85" fillId="0" borderId="0"/>
    <xf numFmtId="9" fontId="86" fillId="0" borderId="0" applyFont="0" applyFill="0" applyBorder="0" applyAlignment="0" applyProtection="0"/>
    <xf numFmtId="170" fontId="85" fillId="0" borderId="0"/>
    <xf numFmtId="170" fontId="85" fillId="0" borderId="0"/>
    <xf numFmtId="170" fontId="85" fillId="0" borderId="0"/>
    <xf numFmtId="0" fontId="53" fillId="15" borderId="0" applyNumberFormat="0" applyBorder="0" applyAlignment="0" applyProtection="0"/>
    <xf numFmtId="170" fontId="40" fillId="8" borderId="0" applyNumberFormat="0" applyBorder="0" applyAlignment="0" applyProtection="0"/>
    <xf numFmtId="170" fontId="82" fillId="0" borderId="0" applyNumberFormat="0" applyFill="0" applyBorder="0" applyAlignment="0" applyProtection="0"/>
    <xf numFmtId="0" fontId="70" fillId="0" borderId="74" applyNumberFormat="0" applyProtection="0">
      <alignment horizontal="left" indent="1" shrinkToFit="1"/>
    </xf>
    <xf numFmtId="170" fontId="91" fillId="66" borderId="73" applyAlignment="0" applyProtection="0"/>
    <xf numFmtId="170" fontId="72" fillId="0" borderId="74" applyNumberFormat="0" applyAlignment="0" applyProtection="0"/>
    <xf numFmtId="170" fontId="40" fillId="55" borderId="0"/>
    <xf numFmtId="170" fontId="87" fillId="7" borderId="8" applyNumberFormat="0" applyFont="0" applyAlignment="0" applyProtection="0"/>
    <xf numFmtId="0" fontId="69" fillId="0" borderId="1" applyNumberFormat="0" applyFill="0" applyAlignment="0" applyProtection="0"/>
    <xf numFmtId="0" fontId="54" fillId="16" borderId="0" applyNumberFormat="0" applyBorder="0" applyAlignment="0" applyProtection="0"/>
    <xf numFmtId="0" fontId="53" fillId="17" borderId="0" applyNumberFormat="0" applyBorder="0" applyAlignment="0" applyProtection="0"/>
    <xf numFmtId="0" fontId="53" fillId="18" borderId="0" applyNumberFormat="0" applyBorder="0" applyAlignment="0" applyProtection="0"/>
    <xf numFmtId="0" fontId="54" fillId="19" borderId="0" applyNumberFormat="0" applyBorder="0" applyAlignment="0" applyProtection="0"/>
    <xf numFmtId="0" fontId="53" fillId="20" borderId="0" applyNumberFormat="0" applyBorder="0" applyAlignment="0" applyProtection="0"/>
    <xf numFmtId="0" fontId="53" fillId="21" borderId="0" applyNumberFormat="0" applyBorder="0" applyAlignment="0" applyProtection="0"/>
    <xf numFmtId="0" fontId="54" fillId="22" borderId="0" applyNumberFormat="0" applyBorder="0" applyAlignment="0" applyProtection="0"/>
    <xf numFmtId="0" fontId="53" fillId="23" borderId="0" applyNumberFormat="0" applyBorder="0" applyAlignment="0" applyProtection="0"/>
    <xf numFmtId="0" fontId="53" fillId="24" borderId="0" applyNumberFormat="0" applyBorder="0" applyAlignment="0" applyProtection="0"/>
    <xf numFmtId="0" fontId="54" fillId="25" borderId="0" applyNumberFormat="0" applyBorder="0" applyAlignment="0" applyProtection="0"/>
    <xf numFmtId="0" fontId="53" fillId="8" borderId="0" applyNumberFormat="0" applyBorder="0" applyAlignment="0" applyProtection="0"/>
    <xf numFmtId="0" fontId="52" fillId="0" borderId="0" applyNumberFormat="0" applyFill="0" applyBorder="0" applyAlignment="0" applyProtection="0"/>
    <xf numFmtId="0" fontId="1" fillId="7" borderId="8" applyNumberFormat="0" applyFont="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4" fillId="25" borderId="0" applyNumberFormat="0" applyBorder="0" applyAlignment="0" applyProtection="0"/>
    <xf numFmtId="0" fontId="54" fillId="25" borderId="0" applyNumberFormat="0" applyBorder="0" applyAlignment="0" applyProtection="0"/>
    <xf numFmtId="0" fontId="54" fillId="25" borderId="0" applyNumberFormat="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4" fillId="25" borderId="0" applyNumberFormat="0" applyBorder="0" applyAlignment="0" applyProtection="0"/>
    <xf numFmtId="0" fontId="54" fillId="25" borderId="0" applyNumberFormat="0" applyBorder="0" applyAlignment="0" applyProtection="0"/>
    <xf numFmtId="0" fontId="54" fillId="25" borderId="0" applyNumberFormat="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170" fontId="40" fillId="8" borderId="0" applyNumberFormat="0" applyBorder="0" applyAlignment="0" applyProtection="0"/>
    <xf numFmtId="170" fontId="40" fillId="11" borderId="0" applyNumberFormat="0" applyBorder="0" applyAlignment="0" applyProtection="0"/>
    <xf numFmtId="170" fontId="40" fillId="14" borderId="0" applyNumberFormat="0" applyBorder="0" applyAlignment="0" applyProtection="0"/>
    <xf numFmtId="170" fontId="40" fillId="17" borderId="0" applyNumberFormat="0" applyBorder="0" applyAlignment="0" applyProtection="0"/>
    <xf numFmtId="170" fontId="40" fillId="20" borderId="0" applyNumberFormat="0" applyBorder="0" applyAlignment="0" applyProtection="0"/>
    <xf numFmtId="170" fontId="40" fillId="23" borderId="0" applyNumberFormat="0" applyBorder="0" applyAlignment="0" applyProtection="0"/>
    <xf numFmtId="170" fontId="40" fillId="9" borderId="0" applyNumberFormat="0" applyBorder="0" applyAlignment="0" applyProtection="0"/>
    <xf numFmtId="170" fontId="40" fillId="12" borderId="0" applyNumberFormat="0" applyBorder="0" applyAlignment="0" applyProtection="0"/>
    <xf numFmtId="170" fontId="40" fillId="15" borderId="0" applyNumberFormat="0" applyBorder="0" applyAlignment="0" applyProtection="0"/>
    <xf numFmtId="170" fontId="40" fillId="18" borderId="0" applyNumberFormat="0" applyBorder="0" applyAlignment="0" applyProtection="0"/>
    <xf numFmtId="170" fontId="40" fillId="21" borderId="0" applyNumberFormat="0" applyBorder="0" applyAlignment="0" applyProtection="0"/>
    <xf numFmtId="170" fontId="40" fillId="24" borderId="0" applyNumberFormat="0" applyBorder="0" applyAlignment="0" applyProtection="0"/>
    <xf numFmtId="170" fontId="84" fillId="10" borderId="0" applyNumberFormat="0" applyBorder="0" applyAlignment="0" applyProtection="0"/>
    <xf numFmtId="170" fontId="84" fillId="13" borderId="0" applyNumberFormat="0" applyBorder="0" applyAlignment="0" applyProtection="0"/>
    <xf numFmtId="170" fontId="84" fillId="16" borderId="0" applyNumberFormat="0" applyBorder="0" applyAlignment="0" applyProtection="0"/>
    <xf numFmtId="170" fontId="84" fillId="19" borderId="0" applyNumberFormat="0" applyBorder="0" applyAlignment="0" applyProtection="0"/>
    <xf numFmtId="170" fontId="84" fillId="22" borderId="0" applyNumberFormat="0" applyBorder="0" applyAlignment="0" applyProtection="0"/>
    <xf numFmtId="170" fontId="84" fillId="25" borderId="0" applyNumberFormat="0" applyBorder="0" applyAlignment="0" applyProtection="0"/>
    <xf numFmtId="170" fontId="84" fillId="59" borderId="0" applyNumberFormat="0" applyBorder="0" applyAlignment="0" applyProtection="0"/>
    <xf numFmtId="170" fontId="84" fillId="60" borderId="0" applyNumberFormat="0" applyBorder="0" applyAlignment="0" applyProtection="0"/>
    <xf numFmtId="170" fontId="84" fillId="61" borderId="0" applyNumberFormat="0" applyBorder="0" applyAlignment="0" applyProtection="0"/>
    <xf numFmtId="170" fontId="84" fillId="62" borderId="0" applyNumberFormat="0" applyBorder="0" applyAlignment="0" applyProtection="0"/>
    <xf numFmtId="170" fontId="84" fillId="63" borderId="0" applyNumberFormat="0" applyBorder="0" applyAlignment="0" applyProtection="0"/>
    <xf numFmtId="170" fontId="84" fillId="64" borderId="0" applyNumberFormat="0" applyBorder="0" applyAlignment="0" applyProtection="0"/>
    <xf numFmtId="170" fontId="74" fillId="3" borderId="0" applyNumberFormat="0" applyBorder="0" applyAlignment="0" applyProtection="0"/>
    <xf numFmtId="170" fontId="78" fillId="5" borderId="4" applyNumberFormat="0" applyAlignment="0" applyProtection="0"/>
    <xf numFmtId="170" fontId="80" fillId="6" borderId="7" applyNumberFormat="0" applyAlignment="0" applyProtection="0"/>
    <xf numFmtId="167" fontId="40" fillId="0" borderId="0" applyFont="0" applyFill="0" applyBorder="0" applyAlignment="0" applyProtection="0"/>
    <xf numFmtId="0" fontId="82" fillId="0" borderId="0" applyNumberFormat="0" applyFill="0" applyBorder="0" applyAlignment="0" applyProtection="0"/>
    <xf numFmtId="170" fontId="73" fillId="2" borderId="0" applyNumberFormat="0" applyBorder="0" applyAlignment="0" applyProtection="0"/>
    <xf numFmtId="170" fontId="70" fillId="0" borderId="74" applyNumberFormat="0" applyProtection="0">
      <alignment horizontal="left" indent="1" shrinkToFit="1"/>
    </xf>
    <xf numFmtId="170" fontId="90" fillId="65" borderId="73" applyNumberFormat="0" applyFill="0" applyAlignment="0" applyProtection="0"/>
    <xf numFmtId="170" fontId="80" fillId="66" borderId="68" applyAlignment="0" applyProtection="0"/>
    <xf numFmtId="170" fontId="72" fillId="0" borderId="0" applyNumberFormat="0" applyFill="0" applyBorder="0" applyAlignment="0" applyProtection="0"/>
    <xf numFmtId="0" fontId="58" fillId="0" borderId="0" applyNumberFormat="0" applyFill="0" applyBorder="0" applyAlignment="0" applyProtection="0"/>
    <xf numFmtId="170" fontId="76" fillId="4" borderId="4" applyNumberFormat="0" applyAlignment="0" applyProtection="0"/>
    <xf numFmtId="170" fontId="79" fillId="0" borderId="6" applyNumberFormat="0" applyFill="0" applyAlignment="0" applyProtection="0"/>
    <xf numFmtId="170" fontId="75" fillId="58" borderId="0" applyNumberFormat="0" applyBorder="0" applyAlignment="0" applyProtection="0"/>
    <xf numFmtId="170" fontId="88" fillId="0" borderId="0"/>
    <xf numFmtId="0" fontId="88" fillId="0" borderId="0"/>
    <xf numFmtId="170" fontId="1" fillId="0" borderId="0"/>
    <xf numFmtId="0" fontId="40" fillId="0" borderId="0"/>
    <xf numFmtId="170" fontId="85" fillId="0" borderId="0"/>
    <xf numFmtId="170" fontId="88" fillId="0" borderId="0"/>
    <xf numFmtId="170" fontId="88" fillId="0" borderId="0"/>
    <xf numFmtId="170" fontId="88" fillId="0" borderId="0"/>
    <xf numFmtId="170" fontId="85" fillId="0" borderId="0"/>
    <xf numFmtId="170" fontId="65" fillId="0" borderId="0"/>
    <xf numFmtId="170" fontId="1" fillId="0" borderId="0"/>
    <xf numFmtId="170" fontId="87" fillId="7" borderId="8" applyNumberFormat="0" applyFont="0" applyAlignment="0" applyProtection="0"/>
    <xf numFmtId="170" fontId="77" fillId="5" borderId="5" applyNumberFormat="0" applyAlignment="0" applyProtection="0"/>
    <xf numFmtId="9" fontId="40" fillId="0" borderId="0" applyFont="0" applyFill="0" applyBorder="0" applyAlignment="0" applyProtection="0"/>
    <xf numFmtId="170" fontId="69" fillId="0" borderId="1" applyNumberFormat="0" applyFill="0" applyAlignment="0" applyProtection="0"/>
    <xf numFmtId="170" fontId="83" fillId="0" borderId="70" applyNumberFormat="0" applyFill="0" applyAlignment="0" applyProtection="0"/>
    <xf numFmtId="170" fontId="81"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4" fillId="25" borderId="0" applyNumberFormat="0" applyBorder="0" applyAlignment="0" applyProtection="0"/>
    <xf numFmtId="0" fontId="54" fillId="25" borderId="0" applyNumberFormat="0" applyBorder="0" applyAlignment="0" applyProtection="0"/>
    <xf numFmtId="0" fontId="54" fillId="25" borderId="0" applyNumberFormat="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3" fillId="15" borderId="0" applyNumberFormat="0" applyBorder="0" applyAlignment="0" applyProtection="0"/>
    <xf numFmtId="0" fontId="54" fillId="16" borderId="0" applyNumberFormat="0" applyBorder="0" applyAlignment="0" applyProtection="0"/>
    <xf numFmtId="0" fontId="53" fillId="17" borderId="0" applyNumberFormat="0" applyBorder="0" applyAlignment="0" applyProtection="0"/>
    <xf numFmtId="0" fontId="53" fillId="18" borderId="0" applyNumberFormat="0" applyBorder="0" applyAlignment="0" applyProtection="0"/>
    <xf numFmtId="0" fontId="54" fillId="19" borderId="0" applyNumberFormat="0" applyBorder="0" applyAlignment="0" applyProtection="0"/>
    <xf numFmtId="0" fontId="53" fillId="20" borderId="0" applyNumberFormat="0" applyBorder="0" applyAlignment="0" applyProtection="0"/>
    <xf numFmtId="0" fontId="53" fillId="21" borderId="0" applyNumberFormat="0" applyBorder="0" applyAlignment="0" applyProtection="0"/>
    <xf numFmtId="0" fontId="54" fillId="22" borderId="0" applyNumberFormat="0" applyBorder="0" applyAlignment="0" applyProtection="0"/>
    <xf numFmtId="0" fontId="53" fillId="23" borderId="0" applyNumberFormat="0" applyBorder="0" applyAlignment="0" applyProtection="0"/>
    <xf numFmtId="0" fontId="53" fillId="24" borderId="0" applyNumberFormat="0" applyBorder="0" applyAlignment="0" applyProtection="0"/>
    <xf numFmtId="0" fontId="54" fillId="25" borderId="0" applyNumberFormat="0" applyBorder="0" applyAlignment="0" applyProtection="0"/>
    <xf numFmtId="0" fontId="53" fillId="8" borderId="0" applyNumberFormat="0" applyBorder="0" applyAlignment="0" applyProtection="0"/>
    <xf numFmtId="0" fontId="52" fillId="0" borderId="0" applyNumberFormat="0" applyFill="0" applyBorder="0" applyAlignment="0" applyProtection="0"/>
    <xf numFmtId="0" fontId="1" fillId="7" borderId="8" applyNumberFormat="0" applyFont="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4" fillId="25" borderId="0" applyNumberFormat="0" applyBorder="0" applyAlignment="0" applyProtection="0"/>
    <xf numFmtId="0" fontId="54" fillId="25" borderId="0" applyNumberFormat="0" applyBorder="0" applyAlignment="0" applyProtection="0"/>
    <xf numFmtId="0" fontId="54" fillId="25" borderId="0" applyNumberFormat="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4" fillId="25" borderId="0" applyNumberFormat="0" applyBorder="0" applyAlignment="0" applyProtection="0"/>
    <xf numFmtId="0" fontId="54" fillId="25" borderId="0" applyNumberFormat="0" applyBorder="0" applyAlignment="0" applyProtection="0"/>
    <xf numFmtId="0" fontId="54" fillId="25" borderId="0" applyNumberFormat="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9" fontId="1" fillId="0" borderId="0" applyFont="0" applyFill="0" applyBorder="0" applyAlignment="0" applyProtection="0"/>
    <xf numFmtId="0" fontId="2" fillId="0" borderId="0" applyNumberFormat="0" applyFill="0" applyBorder="0" applyAlignment="0" applyProtection="0"/>
    <xf numFmtId="0" fontId="41" fillId="0" borderId="1" applyNumberFormat="0" applyFill="0" applyAlignment="0" applyProtection="0"/>
    <xf numFmtId="0" fontId="42" fillId="0" borderId="2" applyNumberFormat="0" applyFill="0" applyAlignment="0" applyProtection="0"/>
    <xf numFmtId="0" fontId="43" fillId="0" borderId="3" applyNumberFormat="0" applyFill="0" applyAlignment="0" applyProtection="0"/>
    <xf numFmtId="0" fontId="1" fillId="7" borderId="8" applyNumberFormat="0" applyFont="0" applyAlignment="0" applyProtection="0"/>
    <xf numFmtId="0" fontId="52" fillId="0" borderId="0" applyNumberFormat="0" applyFill="0" applyBorder="0" applyAlignment="0" applyProtection="0"/>
    <xf numFmtId="0" fontId="53" fillId="8" borderId="0" applyNumberFormat="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4" fillId="25" borderId="0" applyNumberFormat="0" applyBorder="0" applyAlignment="0" applyProtection="0"/>
    <xf numFmtId="0" fontId="54" fillId="25" borderId="0" applyNumberFormat="0" applyBorder="0" applyAlignment="0" applyProtection="0"/>
    <xf numFmtId="0" fontId="54" fillId="25" borderId="0" applyNumberFormat="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3" fillId="8" borderId="0" applyNumberFormat="0" applyBorder="0" applyAlignment="0" applyProtection="0"/>
    <xf numFmtId="0" fontId="52" fillId="0" borderId="0" applyNumberFormat="0" applyFill="0" applyBorder="0" applyAlignment="0" applyProtection="0"/>
    <xf numFmtId="0" fontId="1" fillId="7" borderId="8" applyNumberFormat="0" applyFont="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4" fillId="25" borderId="0" applyNumberFormat="0" applyBorder="0" applyAlignment="0" applyProtection="0"/>
    <xf numFmtId="0" fontId="54" fillId="25" borderId="0" applyNumberFormat="0" applyBorder="0" applyAlignment="0" applyProtection="0"/>
    <xf numFmtId="0" fontId="54" fillId="25" borderId="0" applyNumberFormat="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3" fillId="15" borderId="0" applyNumberFormat="0" applyBorder="0" applyAlignment="0" applyProtection="0"/>
    <xf numFmtId="0" fontId="54" fillId="16" borderId="0" applyNumberFormat="0" applyBorder="0" applyAlignment="0" applyProtection="0"/>
    <xf numFmtId="0" fontId="53" fillId="17" borderId="0" applyNumberFormat="0" applyBorder="0" applyAlignment="0" applyProtection="0"/>
    <xf numFmtId="0" fontId="53" fillId="18" borderId="0" applyNumberFormat="0" applyBorder="0" applyAlignment="0" applyProtection="0"/>
    <xf numFmtId="0" fontId="54" fillId="19" borderId="0" applyNumberFormat="0" applyBorder="0" applyAlignment="0" applyProtection="0"/>
    <xf numFmtId="0" fontId="53" fillId="20" borderId="0" applyNumberFormat="0" applyBorder="0" applyAlignment="0" applyProtection="0"/>
    <xf numFmtId="0" fontId="53" fillId="21" borderId="0" applyNumberFormat="0" applyBorder="0" applyAlignment="0" applyProtection="0"/>
    <xf numFmtId="0" fontId="54" fillId="22" borderId="0" applyNumberFormat="0" applyBorder="0" applyAlignment="0" applyProtection="0"/>
    <xf numFmtId="0" fontId="53" fillId="23" borderId="0" applyNumberFormat="0" applyBorder="0" applyAlignment="0" applyProtection="0"/>
    <xf numFmtId="0" fontId="53" fillId="24" borderId="0" applyNumberFormat="0" applyBorder="0" applyAlignment="0" applyProtection="0"/>
    <xf numFmtId="0" fontId="54" fillId="25" borderId="0" applyNumberFormat="0" applyBorder="0" applyAlignment="0" applyProtection="0"/>
    <xf numFmtId="0" fontId="53" fillId="8" borderId="0" applyNumberFormat="0" applyBorder="0" applyAlignment="0" applyProtection="0"/>
    <xf numFmtId="0" fontId="52" fillId="0" borderId="0" applyNumberFormat="0" applyFill="0" applyBorder="0" applyAlignment="0" applyProtection="0"/>
    <xf numFmtId="0" fontId="1" fillId="7" borderId="8" applyNumberFormat="0" applyFont="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4" fillId="25" borderId="0" applyNumberFormat="0" applyBorder="0" applyAlignment="0" applyProtection="0"/>
    <xf numFmtId="0" fontId="54" fillId="25" borderId="0" applyNumberFormat="0" applyBorder="0" applyAlignment="0" applyProtection="0"/>
    <xf numFmtId="0" fontId="54" fillId="25" borderId="0" applyNumberFormat="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4" fillId="25" borderId="0" applyNumberFormat="0" applyBorder="0" applyAlignment="0" applyProtection="0"/>
    <xf numFmtId="0" fontId="54" fillId="25" borderId="0" applyNumberFormat="0" applyBorder="0" applyAlignment="0" applyProtection="0"/>
    <xf numFmtId="0" fontId="54" fillId="25" borderId="0" applyNumberFormat="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4" fillId="25" borderId="0" applyNumberFormat="0" applyBorder="0" applyAlignment="0" applyProtection="0"/>
    <xf numFmtId="0" fontId="54" fillId="25" borderId="0" applyNumberFormat="0" applyBorder="0" applyAlignment="0" applyProtection="0"/>
    <xf numFmtId="0" fontId="54" fillId="25" borderId="0" applyNumberFormat="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3" fillId="15" borderId="0" applyNumberFormat="0" applyBorder="0" applyAlignment="0" applyProtection="0"/>
    <xf numFmtId="0" fontId="54" fillId="16" borderId="0" applyNumberFormat="0" applyBorder="0" applyAlignment="0" applyProtection="0"/>
    <xf numFmtId="0" fontId="53" fillId="17" borderId="0" applyNumberFormat="0" applyBorder="0" applyAlignment="0" applyProtection="0"/>
    <xf numFmtId="0" fontId="53" fillId="18" borderId="0" applyNumberFormat="0" applyBorder="0" applyAlignment="0" applyProtection="0"/>
    <xf numFmtId="0" fontId="54" fillId="19" borderId="0" applyNumberFormat="0" applyBorder="0" applyAlignment="0" applyProtection="0"/>
    <xf numFmtId="0" fontId="53" fillId="20" borderId="0" applyNumberFormat="0" applyBorder="0" applyAlignment="0" applyProtection="0"/>
    <xf numFmtId="0" fontId="53" fillId="21" borderId="0" applyNumberFormat="0" applyBorder="0" applyAlignment="0" applyProtection="0"/>
    <xf numFmtId="0" fontId="54" fillId="22" borderId="0" applyNumberFormat="0" applyBorder="0" applyAlignment="0" applyProtection="0"/>
    <xf numFmtId="0" fontId="53" fillId="23" borderId="0" applyNumberFormat="0" applyBorder="0" applyAlignment="0" applyProtection="0"/>
    <xf numFmtId="0" fontId="53" fillId="24" borderId="0" applyNumberFormat="0" applyBorder="0" applyAlignment="0" applyProtection="0"/>
    <xf numFmtId="0" fontId="54" fillId="25" borderId="0" applyNumberFormat="0" applyBorder="0" applyAlignment="0" applyProtection="0"/>
    <xf numFmtId="0" fontId="53" fillId="8" borderId="0" applyNumberFormat="0" applyBorder="0" applyAlignment="0" applyProtection="0"/>
    <xf numFmtId="0" fontId="52" fillId="0" borderId="0" applyNumberFormat="0" applyFill="0" applyBorder="0" applyAlignment="0" applyProtection="0"/>
    <xf numFmtId="0" fontId="1" fillId="7" borderId="8" applyNumberFormat="0" applyFont="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4" fillId="25" borderId="0" applyNumberFormat="0" applyBorder="0" applyAlignment="0" applyProtection="0"/>
    <xf numFmtId="0" fontId="54" fillId="25" borderId="0" applyNumberFormat="0" applyBorder="0" applyAlignment="0" applyProtection="0"/>
    <xf numFmtId="0" fontId="54" fillId="25" borderId="0" applyNumberFormat="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4" fillId="25" borderId="0" applyNumberFormat="0" applyBorder="0" applyAlignment="0" applyProtection="0"/>
    <xf numFmtId="0" fontId="54" fillId="25" borderId="0" applyNumberFormat="0" applyBorder="0" applyAlignment="0" applyProtection="0"/>
    <xf numFmtId="0" fontId="54" fillId="25" borderId="0" applyNumberFormat="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1" fillId="7" borderId="8" applyNumberFormat="0" applyFont="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43" fillId="0" borderId="3" applyNumberFormat="0" applyFill="0" applyAlignment="0" applyProtection="0"/>
    <xf numFmtId="0" fontId="42" fillId="0" borderId="2" applyNumberFormat="0" applyFill="0" applyAlignment="0" applyProtection="0"/>
    <xf numFmtId="0" fontId="41" fillId="0" borderId="1" applyNumberFormat="0" applyFill="0" applyAlignment="0" applyProtection="0"/>
    <xf numFmtId="0" fontId="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xf numFmtId="0" fontId="54" fillId="25" borderId="0" applyNumberFormat="0" applyBorder="0" applyAlignment="0" applyProtection="0"/>
    <xf numFmtId="0" fontId="53" fillId="24" borderId="0" applyNumberFormat="0" applyBorder="0" applyAlignment="0" applyProtection="0"/>
    <xf numFmtId="0" fontId="53" fillId="23" borderId="0" applyNumberFormat="0" applyBorder="0" applyAlignment="0" applyProtection="0"/>
    <xf numFmtId="0" fontId="54" fillId="22" borderId="0" applyNumberFormat="0" applyBorder="0" applyAlignment="0" applyProtection="0"/>
    <xf numFmtId="0" fontId="53" fillId="21" borderId="0" applyNumberFormat="0" applyBorder="0" applyAlignment="0" applyProtection="0"/>
    <xf numFmtId="0" fontId="53" fillId="20" borderId="0" applyNumberFormat="0" applyBorder="0" applyAlignment="0" applyProtection="0"/>
    <xf numFmtId="0" fontId="54" fillId="19" borderId="0" applyNumberFormat="0" applyBorder="0" applyAlignment="0" applyProtection="0"/>
    <xf numFmtId="0" fontId="53" fillId="18" borderId="0" applyNumberFormat="0" applyBorder="0" applyAlignment="0" applyProtection="0"/>
    <xf numFmtId="0" fontId="53" fillId="17" borderId="0" applyNumberFormat="0" applyBorder="0" applyAlignment="0" applyProtection="0"/>
    <xf numFmtId="0" fontId="54" fillId="16" borderId="0" applyNumberFormat="0" applyBorder="0" applyAlignment="0" applyProtection="0"/>
    <xf numFmtId="0" fontId="53" fillId="15" borderId="0" applyNumberFormat="0" applyBorder="0" applyAlignment="0" applyProtection="0"/>
    <xf numFmtId="0" fontId="53" fillId="14" borderId="0" applyNumberFormat="0" applyBorder="0" applyAlignment="0" applyProtection="0"/>
    <xf numFmtId="0" fontId="54" fillId="13" borderId="0" applyNumberFormat="0" applyBorder="0" applyAlignment="0" applyProtection="0"/>
    <xf numFmtId="0" fontId="53" fillId="12" borderId="0" applyNumberFormat="0" applyBorder="0" applyAlignment="0" applyProtection="0"/>
    <xf numFmtId="0" fontId="53" fillId="11" borderId="0" applyNumberFormat="0" applyBorder="0" applyAlignment="0" applyProtection="0"/>
    <xf numFmtId="0" fontId="54" fillId="10" borderId="0" applyNumberFormat="0" applyBorder="0" applyAlignment="0" applyProtection="0"/>
    <xf numFmtId="0" fontId="53" fillId="9" borderId="0" applyNumberFormat="0" applyBorder="0" applyAlignment="0" applyProtection="0"/>
    <xf numFmtId="0" fontId="50" fillId="6" borderId="7" applyNumberFormat="0" applyAlignment="0" applyProtection="0"/>
    <xf numFmtId="0" fontId="48" fillId="5" borderId="4" applyNumberFormat="0" applyAlignment="0" applyProtection="0"/>
    <xf numFmtId="0" fontId="46" fillId="4" borderId="4" applyNumberFormat="0" applyAlignment="0" applyProtection="0"/>
    <xf numFmtId="0" fontId="44" fillId="2" borderId="0" applyNumberFormat="0" applyBorder="0" applyAlignment="0" applyProtection="0"/>
    <xf numFmtId="0" fontId="51" fillId="0" borderId="0" applyNumberFormat="0" applyFill="0" applyBorder="0" applyAlignment="0" applyProtection="0"/>
    <xf numFmtId="0" fontId="49" fillId="0" borderId="6" applyNumberFormat="0" applyFill="0" applyAlignment="0" applyProtection="0"/>
    <xf numFmtId="0" fontId="47" fillId="5" borderId="5" applyNumberFormat="0" applyAlignment="0" applyProtection="0"/>
    <xf numFmtId="0" fontId="45" fillId="3" borderId="0" applyNumberFormat="0" applyBorder="0" applyAlignment="0" applyProtection="0"/>
    <xf numFmtId="0" fontId="43" fillId="0" borderId="0" applyNumberFormat="0" applyFill="0" applyBorder="0" applyAlignment="0" applyProtection="0"/>
  </cellStyleXfs>
  <cellXfs count="306">
    <xf numFmtId="0" fontId="0" fillId="0" borderId="0" xfId="0"/>
    <xf numFmtId="0" fontId="59" fillId="52" borderId="66" xfId="174" applyFont="1" applyFill="1" applyBorder="1" applyAlignment="1" applyProtection="1">
      <alignment horizontal="center" vertical="center" wrapText="1"/>
      <protection hidden="1"/>
    </xf>
    <xf numFmtId="0" fontId="59" fillId="52" borderId="30" xfId="0" applyFont="1" applyFill="1" applyBorder="1" applyAlignment="1" applyProtection="1">
      <alignment horizontal="center" vertical="center" wrapText="1"/>
      <protection hidden="1"/>
    </xf>
    <xf numFmtId="0" fontId="56" fillId="56" borderId="48" xfId="0" applyFont="1" applyFill="1" applyBorder="1" applyAlignment="1" applyProtection="1">
      <alignment horizontal="center" vertical="center"/>
      <protection hidden="1"/>
    </xf>
    <xf numFmtId="49" fontId="68" fillId="53" borderId="31" xfId="0" applyNumberFormat="1" applyFont="1" applyFill="1" applyBorder="1" applyAlignment="1" applyProtection="1">
      <alignment horizontal="left" vertical="center" wrapText="1"/>
      <protection locked="0"/>
    </xf>
    <xf numFmtId="49" fontId="68" fillId="53" borderId="32" xfId="0" applyNumberFormat="1" applyFont="1" applyFill="1" applyBorder="1" applyAlignment="1" applyProtection="1">
      <alignment horizontal="left" vertical="top" wrapText="1"/>
      <protection locked="0"/>
    </xf>
    <xf numFmtId="171" fontId="68" fillId="52" borderId="32" xfId="4240" applyNumberFormat="1" applyFont="1" applyFill="1" applyBorder="1" applyAlignment="1" applyProtection="1">
      <alignment horizontal="right" vertical="center"/>
      <protection hidden="1"/>
    </xf>
    <xf numFmtId="171" fontId="68" fillId="52" borderId="30" xfId="4240" applyNumberFormat="1" applyFont="1" applyFill="1" applyBorder="1" applyAlignment="1" applyProtection="1">
      <alignment horizontal="right" vertical="center"/>
      <protection hidden="1"/>
    </xf>
    <xf numFmtId="166" fontId="56" fillId="52" borderId="27" xfId="0" applyNumberFormat="1" applyFont="1" applyFill="1" applyBorder="1" applyAlignment="1" applyProtection="1">
      <alignment horizontal="center"/>
      <protection hidden="1"/>
    </xf>
    <xf numFmtId="1" fontId="56" fillId="52" borderId="28" xfId="0" applyNumberFormat="1" applyFont="1" applyFill="1" applyBorder="1" applyAlignment="1" applyProtection="1">
      <alignment horizontal="center"/>
      <protection hidden="1"/>
    </xf>
    <xf numFmtId="49" fontId="68" fillId="53" borderId="29" xfId="0" applyNumberFormat="1" applyFont="1" applyFill="1" applyBorder="1" applyAlignment="1" applyProtection="1">
      <alignment horizontal="left" vertical="center" wrapText="1"/>
      <protection locked="0"/>
    </xf>
    <xf numFmtId="49" fontId="68" fillId="53" borderId="20" xfId="0" applyNumberFormat="1" applyFont="1" applyFill="1" applyBorder="1" applyAlignment="1" applyProtection="1">
      <alignment horizontal="left" vertical="center" wrapText="1"/>
      <protection locked="0"/>
    </xf>
    <xf numFmtId="49" fontId="68" fillId="53" borderId="30" xfId="0" applyNumberFormat="1" applyFont="1" applyFill="1" applyBorder="1" applyAlignment="1" applyProtection="1">
      <alignment horizontal="left" vertical="top" wrapText="1"/>
      <protection locked="0"/>
    </xf>
    <xf numFmtId="0" fontId="56" fillId="56" borderId="46" xfId="0" applyFont="1" applyFill="1" applyBorder="1" applyAlignment="1" applyProtection="1">
      <alignment horizontal="center" vertical="center"/>
      <protection hidden="1"/>
    </xf>
    <xf numFmtId="0" fontId="68" fillId="57" borderId="58" xfId="0" applyFont="1" applyFill="1" applyBorder="1" applyAlignment="1" applyProtection="1">
      <alignment horizontal="center"/>
      <protection hidden="1"/>
    </xf>
    <xf numFmtId="0" fontId="68" fillId="57" borderId="59" xfId="0" applyFont="1" applyFill="1" applyBorder="1" applyAlignment="1" applyProtection="1">
      <alignment horizontal="center"/>
      <protection hidden="1"/>
    </xf>
    <xf numFmtId="0" fontId="68" fillId="57" borderId="80" xfId="0" applyFont="1" applyFill="1" applyBorder="1" applyAlignment="1" applyProtection="1">
      <alignment horizontal="center"/>
      <protection hidden="1"/>
    </xf>
    <xf numFmtId="0" fontId="68" fillId="56" borderId="31" xfId="0" applyFont="1" applyFill="1" applyBorder="1" applyAlignment="1" applyProtection="1">
      <alignment horizontal="center" vertical="center"/>
      <protection hidden="1"/>
    </xf>
    <xf numFmtId="0" fontId="68" fillId="56" borderId="15" xfId="0" applyFont="1" applyFill="1" applyBorder="1" applyAlignment="1" applyProtection="1">
      <alignment horizontal="center" vertical="center"/>
      <protection hidden="1"/>
    </xf>
    <xf numFmtId="0" fontId="68" fillId="56" borderId="20" xfId="0" applyFont="1" applyFill="1" applyBorder="1" applyAlignment="1" applyProtection="1">
      <alignment horizontal="center" vertical="center"/>
      <protection hidden="1"/>
    </xf>
    <xf numFmtId="0" fontId="68" fillId="53" borderId="32" xfId="0" applyFont="1" applyFill="1" applyBorder="1" applyAlignment="1" applyProtection="1">
      <alignment horizontal="left" vertical="center" wrapText="1"/>
      <protection locked="0"/>
    </xf>
    <xf numFmtId="0" fontId="68" fillId="53" borderId="38" xfId="0" applyFont="1" applyFill="1" applyBorder="1" applyAlignment="1" applyProtection="1">
      <alignment horizontal="left" vertical="center" wrapText="1"/>
      <protection locked="0"/>
    </xf>
    <xf numFmtId="0" fontId="68" fillId="56" borderId="48" xfId="0" applyFont="1" applyFill="1" applyBorder="1" applyAlignment="1" applyProtection="1">
      <alignment horizontal="center" vertical="center"/>
      <protection hidden="1"/>
    </xf>
    <xf numFmtId="0" fontId="68" fillId="56" borderId="29" xfId="0" applyFont="1" applyFill="1" applyBorder="1" applyAlignment="1" applyProtection="1">
      <alignment horizontal="center" vertical="center"/>
      <protection hidden="1"/>
    </xf>
    <xf numFmtId="4" fontId="68" fillId="53" borderId="48" xfId="0" applyNumberFormat="1" applyFont="1" applyFill="1" applyBorder="1" applyAlignment="1" applyProtection="1">
      <alignment horizontal="right" vertical="center"/>
      <protection locked="0"/>
    </xf>
    <xf numFmtId="4" fontId="68" fillId="53" borderId="31" xfId="0" applyNumberFormat="1" applyFont="1" applyFill="1" applyBorder="1" applyAlignment="1" applyProtection="1">
      <alignment horizontal="right" vertical="center"/>
      <protection locked="0"/>
    </xf>
    <xf numFmtId="4" fontId="68" fillId="53" borderId="27" xfId="0" applyNumberFormat="1" applyFont="1" applyFill="1" applyBorder="1" applyAlignment="1" applyProtection="1">
      <alignment horizontal="right" vertical="center"/>
      <protection locked="0"/>
    </xf>
    <xf numFmtId="4" fontId="68" fillId="53" borderId="15" xfId="0" applyNumberFormat="1" applyFont="1" applyFill="1" applyBorder="1" applyAlignment="1" applyProtection="1">
      <alignment horizontal="right" vertical="center"/>
      <protection locked="0"/>
    </xf>
    <xf numFmtId="3" fontId="68" fillId="53" borderId="27" xfId="0" applyNumberFormat="1" applyFont="1" applyFill="1" applyBorder="1" applyAlignment="1" applyProtection="1">
      <alignment horizontal="right" vertical="center"/>
      <protection locked="0"/>
    </xf>
    <xf numFmtId="3" fontId="68" fillId="53" borderId="15" xfId="0" applyNumberFormat="1" applyFont="1" applyFill="1" applyBorder="1" applyAlignment="1" applyProtection="1">
      <alignment horizontal="right" vertical="center"/>
      <protection locked="0"/>
    </xf>
    <xf numFmtId="0" fontId="68" fillId="57" borderId="48" xfId="0" applyFont="1" applyFill="1" applyBorder="1" applyAlignment="1" applyProtection="1">
      <alignment horizontal="center"/>
      <protection hidden="1"/>
    </xf>
    <xf numFmtId="0" fontId="68" fillId="57" borderId="27" xfId="0" applyFont="1" applyFill="1" applyBorder="1" applyAlignment="1" applyProtection="1">
      <alignment horizontal="center" vertical="center"/>
      <protection hidden="1"/>
    </xf>
    <xf numFmtId="0" fontId="68" fillId="57" borderId="29" xfId="0" applyFont="1" applyFill="1" applyBorder="1" applyAlignment="1" applyProtection="1">
      <alignment horizontal="center" vertical="center"/>
      <protection hidden="1"/>
    </xf>
    <xf numFmtId="171" fontId="68" fillId="52" borderId="81" xfId="4240" applyNumberFormat="1" applyFont="1" applyFill="1" applyBorder="1" applyAlignment="1" applyProtection="1">
      <alignment horizontal="right" vertical="center"/>
      <protection hidden="1"/>
    </xf>
    <xf numFmtId="49" fontId="68" fillId="53" borderId="56" xfId="0" applyNumberFormat="1" applyFont="1" applyFill="1" applyBorder="1" applyAlignment="1" applyProtection="1">
      <alignment horizontal="left" vertical="center" wrapText="1"/>
      <protection locked="0"/>
    </xf>
    <xf numFmtId="4" fontId="68" fillId="53" borderId="29" xfId="0" applyNumberFormat="1" applyFont="1" applyFill="1" applyBorder="1" applyAlignment="1" applyProtection="1">
      <alignment horizontal="left" vertical="center" wrapText="1"/>
      <protection locked="0"/>
    </xf>
    <xf numFmtId="4" fontId="68" fillId="53" borderId="20" xfId="0" applyNumberFormat="1" applyFont="1" applyFill="1" applyBorder="1" applyAlignment="1" applyProtection="1">
      <alignment horizontal="left" vertical="center" wrapText="1"/>
      <protection locked="0"/>
    </xf>
    <xf numFmtId="3" fontId="68" fillId="53" borderId="27" xfId="0" quotePrefix="1" applyNumberFormat="1" applyFont="1" applyFill="1" applyBorder="1" applyAlignment="1" applyProtection="1">
      <alignment horizontal="left" vertical="center"/>
      <protection locked="0"/>
    </xf>
    <xf numFmtId="3" fontId="68" fillId="53" borderId="27" xfId="0" applyNumberFormat="1" applyFont="1" applyFill="1" applyBorder="1" applyAlignment="1" applyProtection="1">
      <alignment horizontal="left" vertical="center"/>
      <protection locked="0"/>
    </xf>
    <xf numFmtId="3" fontId="68" fillId="53" borderId="29" xfId="0" applyNumberFormat="1" applyFont="1" applyFill="1" applyBorder="1" applyAlignment="1" applyProtection="1">
      <alignment horizontal="left" vertical="center"/>
      <protection locked="0"/>
    </xf>
    <xf numFmtId="0" fontId="56" fillId="52" borderId="32" xfId="0" applyFont="1" applyFill="1" applyBorder="1" applyAlignment="1" applyProtection="1">
      <alignment horizontal="left" vertical="center" wrapText="1"/>
      <protection hidden="1"/>
    </xf>
    <xf numFmtId="0" fontId="56" fillId="52" borderId="38" xfId="0" applyFont="1" applyFill="1" applyBorder="1" applyAlignment="1" applyProtection="1">
      <alignment horizontal="left" vertical="center"/>
      <protection hidden="1"/>
    </xf>
    <xf numFmtId="0" fontId="68" fillId="52" borderId="32" xfId="0" applyFont="1" applyFill="1" applyBorder="1" applyAlignment="1" applyProtection="1">
      <alignment horizontal="left" vertical="center" wrapText="1"/>
      <protection hidden="1"/>
    </xf>
    <xf numFmtId="0" fontId="68" fillId="52" borderId="30" xfId="0" applyFont="1" applyFill="1" applyBorder="1" applyAlignment="1" applyProtection="1">
      <alignment horizontal="left" vertical="center" wrapText="1"/>
      <protection hidden="1"/>
    </xf>
    <xf numFmtId="3" fontId="68" fillId="53" borderId="48" xfId="0" applyNumberFormat="1" applyFont="1" applyFill="1" applyBorder="1" applyAlignment="1" applyProtection="1">
      <alignment horizontal="right" vertical="center"/>
      <protection locked="0"/>
    </xf>
    <xf numFmtId="3" fontId="68" fillId="53" borderId="29" xfId="0" applyNumberFormat="1" applyFont="1" applyFill="1" applyBorder="1" applyAlignment="1" applyProtection="1">
      <alignment horizontal="right" vertical="center"/>
      <protection locked="0"/>
    </xf>
    <xf numFmtId="172" fontId="68" fillId="53" borderId="31" xfId="0" applyNumberFormat="1" applyFont="1" applyFill="1" applyBorder="1" applyAlignment="1" applyProtection="1">
      <alignment horizontal="right" vertical="center"/>
      <protection locked="0"/>
    </xf>
    <xf numFmtId="172" fontId="68" fillId="53" borderId="26" xfId="0" applyNumberFormat="1" applyFont="1" applyFill="1" applyBorder="1" applyAlignment="1" applyProtection="1">
      <alignment horizontal="right" vertical="center"/>
      <protection locked="0"/>
    </xf>
    <xf numFmtId="172" fontId="68" fillId="53" borderId="60" xfId="0" applyNumberFormat="1" applyFont="1" applyFill="1" applyBorder="1" applyAlignment="1" applyProtection="1">
      <alignment horizontal="right" vertical="center"/>
      <protection locked="0"/>
    </xf>
    <xf numFmtId="172" fontId="68" fillId="53" borderId="61" xfId="0" applyNumberFormat="1" applyFont="1" applyFill="1" applyBorder="1" applyAlignment="1" applyProtection="1">
      <alignment horizontal="right" vertical="center"/>
      <protection locked="0"/>
    </xf>
    <xf numFmtId="172" fontId="68" fillId="53" borderId="32" xfId="0" applyNumberFormat="1" applyFont="1" applyFill="1" applyBorder="1" applyAlignment="1" applyProtection="1">
      <alignment horizontal="right" vertical="center"/>
      <protection locked="0"/>
    </xf>
    <xf numFmtId="172" fontId="68" fillId="53" borderId="15" xfId="0" applyNumberFormat="1" applyFont="1" applyFill="1" applyBorder="1" applyAlignment="1" applyProtection="1">
      <alignment horizontal="right" vertical="center"/>
      <protection locked="0"/>
    </xf>
    <xf numFmtId="172" fontId="68" fillId="53" borderId="78" xfId="0" applyNumberFormat="1" applyFont="1" applyFill="1" applyBorder="1" applyAlignment="1" applyProtection="1">
      <alignment horizontal="right" vertical="center"/>
      <protection locked="0"/>
    </xf>
    <xf numFmtId="172" fontId="68" fillId="53" borderId="16" xfId="0" applyNumberFormat="1" applyFont="1" applyFill="1" applyBorder="1" applyAlignment="1" applyProtection="1">
      <alignment horizontal="right" vertical="center"/>
      <protection locked="0"/>
    </xf>
    <xf numFmtId="172" fontId="68" fillId="53" borderId="28" xfId="0" applyNumberFormat="1" applyFont="1" applyFill="1" applyBorder="1" applyAlignment="1" applyProtection="1">
      <alignment horizontal="right" vertical="center"/>
      <protection locked="0"/>
    </xf>
    <xf numFmtId="172" fontId="68" fillId="53" borderId="20" xfId="0" applyNumberFormat="1" applyFont="1" applyFill="1" applyBorder="1" applyAlignment="1" applyProtection="1">
      <alignment horizontal="right" vertical="center"/>
      <protection locked="0"/>
    </xf>
    <xf numFmtId="172" fontId="68" fillId="53" borderId="25" xfId="0" applyNumberFormat="1" applyFont="1" applyFill="1" applyBorder="1" applyAlignment="1" applyProtection="1">
      <alignment horizontal="right" vertical="center"/>
      <protection locked="0"/>
    </xf>
    <xf numFmtId="172" fontId="68" fillId="53" borderId="30" xfId="0" applyNumberFormat="1" applyFont="1" applyFill="1" applyBorder="1" applyAlignment="1" applyProtection="1">
      <alignment horizontal="right" vertical="center"/>
      <protection locked="0"/>
    </xf>
    <xf numFmtId="172" fontId="56" fillId="52" borderId="27" xfId="0" applyNumberFormat="1" applyFont="1" applyFill="1" applyBorder="1" applyAlignment="1" applyProtection="1">
      <alignment horizontal="right"/>
      <protection hidden="1"/>
    </xf>
    <xf numFmtId="0" fontId="68" fillId="52" borderId="32" xfId="0" applyFont="1" applyFill="1" applyBorder="1" applyAlignment="1" applyProtection="1">
      <alignment horizontal="left" vertical="center"/>
      <protection hidden="1"/>
    </xf>
    <xf numFmtId="0" fontId="68" fillId="52" borderId="28" xfId="0" applyFont="1" applyFill="1" applyBorder="1" applyAlignment="1" applyProtection="1">
      <alignment horizontal="left" vertical="center"/>
      <protection hidden="1"/>
    </xf>
    <xf numFmtId="0" fontId="56" fillId="0" borderId="0" xfId="0" applyFont="1" applyAlignment="1" applyProtection="1">
      <alignment horizontal="center" vertical="center" wrapText="1"/>
      <protection hidden="1"/>
    </xf>
    <xf numFmtId="0" fontId="56" fillId="0" borderId="0" xfId="0" applyFont="1" applyAlignment="1" applyProtection="1">
      <alignment wrapText="1"/>
      <protection hidden="1"/>
    </xf>
    <xf numFmtId="0" fontId="68" fillId="0" borderId="0" xfId="0" applyFont="1" applyAlignment="1" applyProtection="1">
      <alignment horizontal="center" vertical="center" wrapText="1"/>
      <protection hidden="1"/>
    </xf>
    <xf numFmtId="0" fontId="68" fillId="0" borderId="0" xfId="0" applyFont="1" applyAlignment="1" applyProtection="1">
      <alignment wrapText="1"/>
      <protection hidden="1"/>
    </xf>
    <xf numFmtId="0" fontId="64" fillId="55" borderId="68" xfId="0" applyFont="1" applyFill="1" applyBorder="1" applyAlignment="1" applyProtection="1">
      <alignment horizontal="center" vertical="center"/>
      <protection hidden="1"/>
    </xf>
    <xf numFmtId="0" fontId="59" fillId="44" borderId="71" xfId="174" applyFont="1" applyBorder="1" applyAlignment="1" applyProtection="1">
      <alignment horizontal="center" vertical="center" wrapText="1"/>
      <protection hidden="1"/>
    </xf>
    <xf numFmtId="0" fontId="59" fillId="44" borderId="67" xfId="174" applyFont="1" applyBorder="1" applyAlignment="1" applyProtection="1">
      <alignment horizontal="center" vertical="center" wrapText="1"/>
      <protection hidden="1"/>
    </xf>
    <xf numFmtId="0" fontId="59" fillId="44" borderId="69" xfId="174" applyFont="1" applyBorder="1" applyAlignment="1" applyProtection="1">
      <alignment horizontal="center" vertical="center" wrapText="1"/>
      <protection hidden="1"/>
    </xf>
    <xf numFmtId="0" fontId="59" fillId="52" borderId="80" xfId="174" applyFont="1" applyFill="1" applyBorder="1" applyAlignment="1" applyProtection="1">
      <alignment horizontal="center" vertical="center" wrapText="1"/>
      <protection hidden="1"/>
    </xf>
    <xf numFmtId="0" fontId="68" fillId="0" borderId="71" xfId="0" quotePrefix="1" applyFont="1" applyBorder="1" applyAlignment="1" applyProtection="1">
      <alignment horizontal="center" vertical="center" wrapText="1"/>
      <protection hidden="1"/>
    </xf>
    <xf numFmtId="0" fontId="68" fillId="0" borderId="67" xfId="0" applyFont="1" applyBorder="1" applyAlignment="1" applyProtection="1">
      <alignment horizontal="left" vertical="center" wrapText="1"/>
      <protection hidden="1"/>
    </xf>
    <xf numFmtId="0" fontId="68" fillId="0" borderId="69" xfId="0" applyFont="1" applyBorder="1" applyAlignment="1" applyProtection="1">
      <alignment horizontal="left" vertical="center" wrapText="1"/>
      <protection hidden="1"/>
    </xf>
    <xf numFmtId="0" fontId="68" fillId="0" borderId="49" xfId="0" quotePrefix="1" applyFont="1" applyBorder="1" applyAlignment="1" applyProtection="1">
      <alignment horizontal="center" vertical="center" wrapText="1"/>
      <protection hidden="1"/>
    </xf>
    <xf numFmtId="0" fontId="68" fillId="0" borderId="24" xfId="0" applyFont="1" applyBorder="1" applyAlignment="1" applyProtection="1">
      <alignment horizontal="left" vertical="center" wrapText="1"/>
      <protection hidden="1"/>
    </xf>
    <xf numFmtId="0" fontId="68" fillId="0" borderId="36" xfId="0" applyFont="1" applyBorder="1" applyAlignment="1" applyProtection="1">
      <alignment horizontal="left" vertical="center" wrapText="1"/>
      <protection hidden="1"/>
    </xf>
    <xf numFmtId="0" fontId="68" fillId="0" borderId="46" xfId="0" quotePrefix="1" applyFont="1" applyBorder="1" applyAlignment="1" applyProtection="1">
      <alignment horizontal="center" vertical="center" wrapText="1"/>
      <protection hidden="1"/>
    </xf>
    <xf numFmtId="0" fontId="68" fillId="0" borderId="37" xfId="0" applyFont="1" applyBorder="1" applyAlignment="1" applyProtection="1">
      <alignment horizontal="left" vertical="center" wrapText="1"/>
      <protection hidden="1"/>
    </xf>
    <xf numFmtId="0" fontId="68" fillId="0" borderId="38" xfId="0" applyFont="1" applyBorder="1" applyAlignment="1" applyProtection="1">
      <alignment horizontal="left" vertical="center" wrapText="1"/>
      <protection hidden="1"/>
    </xf>
    <xf numFmtId="0" fontId="56" fillId="0" borderId="0" xfId="0" applyFont="1" applyProtection="1">
      <protection hidden="1"/>
    </xf>
    <xf numFmtId="0" fontId="56" fillId="0" borderId="51" xfId="0" applyFont="1" applyBorder="1" applyProtection="1">
      <protection hidden="1"/>
    </xf>
    <xf numFmtId="0" fontId="0" fillId="0" borderId="0" xfId="0" applyProtection="1">
      <protection hidden="1"/>
    </xf>
    <xf numFmtId="0" fontId="56" fillId="0" borderId="55" xfId="0" applyFont="1" applyBorder="1" applyProtection="1">
      <protection hidden="1"/>
    </xf>
    <xf numFmtId="0" fontId="59" fillId="52" borderId="41" xfId="174" applyFont="1" applyFill="1" applyBorder="1" applyAlignment="1" applyProtection="1">
      <alignment vertical="center"/>
      <protection hidden="1"/>
    </xf>
    <xf numFmtId="0" fontId="68" fillId="52" borderId="51" xfId="0" applyFont="1" applyFill="1" applyBorder="1" applyAlignment="1" applyProtection="1">
      <alignment vertical="center"/>
      <protection hidden="1"/>
    </xf>
    <xf numFmtId="0" fontId="59" fillId="52" borderId="51" xfId="174" applyFont="1" applyFill="1" applyBorder="1" applyAlignment="1" applyProtection="1">
      <alignment vertical="center"/>
      <protection hidden="1"/>
    </xf>
    <xf numFmtId="0" fontId="59" fillId="52" borderId="51" xfId="174" applyFont="1" applyFill="1" applyBorder="1" applyAlignment="1" applyProtection="1">
      <alignment horizontal="right" vertical="center"/>
      <protection hidden="1"/>
    </xf>
    <xf numFmtId="2" fontId="68" fillId="52" borderId="50" xfId="0" applyNumberFormat="1" applyFont="1" applyFill="1" applyBorder="1" applyAlignment="1" applyProtection="1">
      <alignment vertical="center"/>
      <protection hidden="1"/>
    </xf>
    <xf numFmtId="0" fontId="68" fillId="0" borderId="0" xfId="0" applyFont="1" applyFill="1" applyProtection="1">
      <protection hidden="1"/>
    </xf>
    <xf numFmtId="0" fontId="56" fillId="0" borderId="0" xfId="0" applyFont="1" applyFill="1" applyProtection="1">
      <protection hidden="1"/>
    </xf>
    <xf numFmtId="0" fontId="59" fillId="0" borderId="0" xfId="0" applyFont="1" applyFill="1" applyBorder="1" applyProtection="1">
      <protection hidden="1"/>
    </xf>
    <xf numFmtId="0" fontId="62" fillId="0" borderId="0" xfId="0" applyFont="1" applyFill="1" applyBorder="1" applyAlignment="1" applyProtection="1">
      <alignment horizontal="left" vertical="center"/>
      <protection hidden="1"/>
    </xf>
    <xf numFmtId="0" fontId="68" fillId="51" borderId="0" xfId="0" applyFont="1" applyFill="1" applyBorder="1" applyProtection="1">
      <protection hidden="1"/>
    </xf>
    <xf numFmtId="0" fontId="56" fillId="0" borderId="0" xfId="0" applyFont="1" applyBorder="1" applyProtection="1">
      <protection hidden="1"/>
    </xf>
    <xf numFmtId="0" fontId="68" fillId="0" borderId="0" xfId="0" applyFont="1" applyFill="1" applyBorder="1" applyProtection="1">
      <protection hidden="1"/>
    </xf>
    <xf numFmtId="0" fontId="56" fillId="0" borderId="0" xfId="0" applyFont="1" applyFill="1" applyBorder="1" applyProtection="1">
      <protection hidden="1"/>
    </xf>
    <xf numFmtId="0" fontId="0" fillId="0" borderId="0" xfId="0" applyFill="1" applyProtection="1">
      <protection hidden="1"/>
    </xf>
    <xf numFmtId="0" fontId="58" fillId="0" borderId="0" xfId="364" applyFill="1" applyBorder="1" applyProtection="1">
      <protection hidden="1"/>
    </xf>
    <xf numFmtId="0" fontId="66" fillId="0" borderId="0" xfId="0" applyFont="1" applyFill="1" applyProtection="1">
      <protection hidden="1"/>
    </xf>
    <xf numFmtId="49" fontId="61" fillId="0" borderId="0" xfId="0" applyNumberFormat="1" applyFont="1" applyFill="1" applyBorder="1" applyAlignment="1" applyProtection="1">
      <alignment horizontal="left"/>
      <protection hidden="1"/>
    </xf>
    <xf numFmtId="0" fontId="68" fillId="52" borderId="48" xfId="0" applyFont="1" applyFill="1" applyBorder="1" applyAlignment="1" applyProtection="1">
      <alignment horizontal="left"/>
      <protection hidden="1"/>
    </xf>
    <xf numFmtId="0" fontId="68" fillId="52" borderId="27" xfId="0" applyFont="1" applyFill="1" applyBorder="1" applyAlignment="1" applyProtection="1">
      <alignment horizontal="left"/>
      <protection hidden="1"/>
    </xf>
    <xf numFmtId="0" fontId="68" fillId="52" borderId="29" xfId="0" applyFont="1" applyFill="1" applyBorder="1" applyAlignment="1" applyProtection="1">
      <alignment horizontal="left"/>
      <protection hidden="1"/>
    </xf>
    <xf numFmtId="0" fontId="68" fillId="54" borderId="0" xfId="0" applyFont="1" applyFill="1" applyBorder="1" applyAlignment="1" applyProtection="1">
      <protection hidden="1"/>
    </xf>
    <xf numFmtId="14" fontId="67" fillId="0" borderId="0" xfId="0" applyNumberFormat="1" applyFont="1" applyFill="1" applyProtection="1">
      <protection hidden="1"/>
    </xf>
    <xf numFmtId="14" fontId="56" fillId="0" borderId="0" xfId="0" applyNumberFormat="1" applyFont="1" applyProtection="1">
      <protection hidden="1"/>
    </xf>
    <xf numFmtId="0" fontId="57" fillId="0" borderId="0" xfId="0" applyFont="1" applyProtection="1">
      <protection hidden="1"/>
    </xf>
    <xf numFmtId="22" fontId="56" fillId="0" borderId="0" xfId="0" applyNumberFormat="1" applyFont="1" applyProtection="1">
      <protection hidden="1"/>
    </xf>
    <xf numFmtId="49" fontId="57" fillId="0" borderId="0" xfId="0" applyNumberFormat="1" applyFont="1" applyAlignment="1" applyProtection="1">
      <alignment horizontal="left" vertical="center"/>
      <protection hidden="1"/>
    </xf>
    <xf numFmtId="0" fontId="57" fillId="0" borderId="0" xfId="0" applyFont="1" applyAlignment="1" applyProtection="1">
      <alignment horizontal="left" vertical="center"/>
      <protection hidden="1"/>
    </xf>
    <xf numFmtId="0" fontId="57" fillId="0" borderId="0" xfId="0" applyFont="1" applyBorder="1" applyAlignment="1" applyProtection="1">
      <alignment horizontal="left" vertical="center"/>
      <protection hidden="1"/>
    </xf>
    <xf numFmtId="0" fontId="57" fillId="0" borderId="0" xfId="0" applyFont="1" applyAlignment="1" applyProtection="1">
      <alignment horizontal="left" vertical="center" wrapText="1"/>
      <protection hidden="1"/>
    </xf>
    <xf numFmtId="49" fontId="59" fillId="68" borderId="32" xfId="174" applyNumberFormat="1" applyFont="1" applyFill="1" applyBorder="1" applyAlignment="1" applyProtection="1">
      <alignment horizontal="center" vertical="center"/>
      <protection hidden="1"/>
    </xf>
    <xf numFmtId="0" fontId="0" fillId="0" borderId="55" xfId="0" applyBorder="1" applyProtection="1">
      <protection hidden="1"/>
    </xf>
    <xf numFmtId="49" fontId="59" fillId="68" borderId="30" xfId="174" applyNumberFormat="1" applyFont="1" applyFill="1" applyBorder="1" applyAlignment="1" applyProtection="1">
      <alignment horizontal="center" vertical="center"/>
      <protection hidden="1"/>
    </xf>
    <xf numFmtId="0" fontId="0" fillId="0" borderId="0" xfId="0" applyBorder="1" applyProtection="1">
      <protection hidden="1"/>
    </xf>
    <xf numFmtId="0" fontId="57" fillId="52" borderId="52" xfId="0" applyFont="1" applyFill="1" applyBorder="1" applyAlignment="1" applyProtection="1">
      <alignment horizontal="center" vertical="center"/>
      <protection hidden="1"/>
    </xf>
    <xf numFmtId="0" fontId="57" fillId="52" borderId="53" xfId="0" applyFont="1" applyFill="1" applyBorder="1" applyAlignment="1" applyProtection="1">
      <alignment horizontal="center" vertical="center"/>
      <protection hidden="1"/>
    </xf>
    <xf numFmtId="49" fontId="59" fillId="68" borderId="48" xfId="174" applyNumberFormat="1" applyFont="1" applyFill="1" applyBorder="1" applyAlignment="1" applyProtection="1">
      <alignment horizontal="center" vertical="center"/>
      <protection hidden="1"/>
    </xf>
    <xf numFmtId="49" fontId="59" fillId="68" borderId="46" xfId="174" applyNumberFormat="1" applyFont="1" applyFill="1" applyBorder="1" applyAlignment="1" applyProtection="1">
      <alignment horizontal="center" vertical="center"/>
      <protection hidden="1"/>
    </xf>
    <xf numFmtId="0" fontId="59" fillId="44" borderId="32" xfId="174" applyFont="1" applyBorder="1" applyAlignment="1" applyProtection="1">
      <alignment horizontal="center" vertical="center" wrapText="1"/>
      <protection hidden="1"/>
    </xf>
    <xf numFmtId="0" fontId="59" fillId="44" borderId="27" xfId="174" applyFont="1" applyBorder="1" applyAlignment="1" applyProtection="1">
      <alignment horizontal="center" vertical="center" wrapText="1"/>
      <protection hidden="1"/>
    </xf>
    <xf numFmtId="0" fontId="59" fillId="44" borderId="15" xfId="174" applyFont="1" applyBorder="1" applyAlignment="1" applyProtection="1">
      <alignment horizontal="center" vertical="center" wrapText="1"/>
      <protection hidden="1"/>
    </xf>
    <xf numFmtId="49" fontId="58" fillId="44" borderId="15" xfId="364" applyNumberFormat="1" applyFill="1" applyBorder="1" applyAlignment="1" applyProtection="1">
      <alignment horizontal="center" vertical="center" wrapText="1"/>
      <protection hidden="1"/>
    </xf>
    <xf numFmtId="0" fontId="58" fillId="52" borderId="28" xfId="364" applyFill="1" applyBorder="1" applyAlignment="1" applyProtection="1">
      <alignment horizontal="center" vertical="center"/>
      <protection hidden="1"/>
    </xf>
    <xf numFmtId="49" fontId="59" fillId="44" borderId="29" xfId="174" applyNumberFormat="1" applyFont="1" applyBorder="1" applyAlignment="1" applyProtection="1">
      <alignment horizontal="center" vertical="center" wrapText="1"/>
      <protection hidden="1"/>
    </xf>
    <xf numFmtId="49" fontId="59" fillId="44" borderId="20" xfId="174" applyNumberFormat="1" applyFont="1" applyBorder="1" applyAlignment="1" applyProtection="1">
      <alignment horizontal="center" vertical="center" wrapText="1"/>
      <protection hidden="1"/>
    </xf>
    <xf numFmtId="49" fontId="59" fillId="44" borderId="20" xfId="364" applyNumberFormat="1" applyFont="1" applyFill="1" applyBorder="1" applyAlignment="1" applyProtection="1">
      <alignment horizontal="center" vertical="center" wrapText="1"/>
      <protection hidden="1"/>
    </xf>
    <xf numFmtId="49" fontId="59" fillId="52" borderId="30" xfId="364" applyNumberFormat="1" applyFont="1" applyFill="1" applyBorder="1" applyAlignment="1" applyProtection="1">
      <alignment horizontal="center" vertical="center"/>
      <protection hidden="1"/>
    </xf>
    <xf numFmtId="0" fontId="57" fillId="52" borderId="52" xfId="0" applyFont="1" applyFill="1" applyBorder="1" applyAlignment="1" applyProtection="1">
      <alignment horizontal="center"/>
      <protection hidden="1"/>
    </xf>
    <xf numFmtId="0" fontId="57" fillId="52" borderId="53" xfId="0" applyFont="1" applyFill="1" applyBorder="1" applyAlignment="1" applyProtection="1">
      <alignment horizontal="center"/>
      <protection hidden="1"/>
    </xf>
    <xf numFmtId="0" fontId="0" fillId="0" borderId="0" xfId="0" applyFont="1" applyAlignment="1" applyProtection="1">
      <alignment horizontal="left" vertical="center"/>
      <protection hidden="1"/>
    </xf>
    <xf numFmtId="49" fontId="59" fillId="44" borderId="48" xfId="174" quotePrefix="1" applyNumberFormat="1" applyFont="1" applyBorder="1" applyAlignment="1" applyProtection="1">
      <alignment horizontal="center" vertical="center"/>
      <protection hidden="1"/>
    </xf>
    <xf numFmtId="49" fontId="59" fillId="44" borderId="31" xfId="174" applyNumberFormat="1" applyFont="1" applyBorder="1" applyAlignment="1" applyProtection="1">
      <alignment horizontal="left" vertical="center" wrapText="1"/>
      <protection hidden="1"/>
    </xf>
    <xf numFmtId="49" fontId="68" fillId="44" borderId="26" xfId="174" applyNumberFormat="1" applyFont="1" applyBorder="1" applyAlignment="1" applyProtection="1">
      <alignment horizontal="left" vertical="center" wrapText="1"/>
      <protection hidden="1"/>
    </xf>
    <xf numFmtId="0" fontId="59" fillId="0" borderId="0" xfId="0" applyFont="1" applyAlignment="1" applyProtection="1">
      <alignment horizontal="left" vertical="center"/>
      <protection hidden="1"/>
    </xf>
    <xf numFmtId="49" fontId="59" fillId="44" borderId="29" xfId="174" quotePrefix="1" applyNumberFormat="1" applyFont="1" applyBorder="1" applyAlignment="1" applyProtection="1">
      <alignment horizontal="center" vertical="center"/>
      <protection hidden="1"/>
    </xf>
    <xf numFmtId="49" fontId="59" fillId="44" borderId="20" xfId="174" applyNumberFormat="1" applyFont="1" applyBorder="1" applyAlignment="1" applyProtection="1">
      <alignment horizontal="left" vertical="center" wrapText="1"/>
      <protection hidden="1"/>
    </xf>
    <xf numFmtId="49" fontId="68" fillId="44" borderId="25" xfId="174" applyNumberFormat="1" applyFont="1" applyBorder="1" applyAlignment="1" applyProtection="1">
      <alignment horizontal="left" vertical="center" wrapText="1"/>
      <protection hidden="1"/>
    </xf>
    <xf numFmtId="49" fontId="55" fillId="0" borderId="0" xfId="174" applyNumberFormat="1" applyFont="1" applyFill="1" applyBorder="1" applyAlignment="1" applyProtection="1">
      <alignment vertical="center"/>
      <protection hidden="1"/>
    </xf>
    <xf numFmtId="49" fontId="55" fillId="0" borderId="0" xfId="174" applyNumberFormat="1" applyFont="1" applyFill="1" applyBorder="1" applyAlignment="1" applyProtection="1">
      <alignment vertical="center" wrapText="1"/>
      <protection hidden="1"/>
    </xf>
    <xf numFmtId="49" fontId="0" fillId="0" borderId="0" xfId="0" applyNumberFormat="1" applyFont="1" applyFill="1" applyBorder="1" applyAlignment="1" applyProtection="1">
      <alignment vertical="top" wrapText="1"/>
      <protection hidden="1"/>
    </xf>
    <xf numFmtId="0" fontId="59" fillId="44" borderId="71" xfId="364" applyFont="1" applyFill="1" applyBorder="1" applyAlignment="1" applyProtection="1">
      <alignment horizontal="center" vertical="center" wrapText="1"/>
      <protection hidden="1"/>
    </xf>
    <xf numFmtId="49" fontId="59" fillId="44" borderId="57" xfId="174" applyNumberFormat="1" applyFont="1" applyBorder="1" applyAlignment="1" applyProtection="1">
      <alignment horizontal="center" vertical="center"/>
      <protection hidden="1"/>
    </xf>
    <xf numFmtId="49" fontId="59" fillId="44" borderId="31" xfId="174" applyNumberFormat="1" applyFont="1" applyBorder="1" applyAlignment="1" applyProtection="1">
      <alignment horizontal="center" vertical="center"/>
      <protection hidden="1"/>
    </xf>
    <xf numFmtId="49" fontId="59" fillId="44" borderId="32" xfId="174" applyNumberFormat="1" applyFont="1" applyBorder="1" applyAlignment="1" applyProtection="1">
      <alignment horizontal="center" vertical="center"/>
      <protection hidden="1"/>
    </xf>
    <xf numFmtId="0" fontId="59" fillId="44" borderId="49" xfId="364" applyFont="1" applyFill="1" applyBorder="1" applyAlignment="1" applyProtection="1">
      <alignment horizontal="center" vertical="center" wrapText="1"/>
      <protection hidden="1"/>
    </xf>
    <xf numFmtId="49" fontId="59" fillId="44" borderId="75" xfId="174" applyNumberFormat="1" applyFont="1" applyBorder="1" applyAlignment="1" applyProtection="1">
      <alignment horizontal="center" vertical="center"/>
      <protection hidden="1"/>
    </xf>
    <xf numFmtId="49" fontId="59" fillId="44" borderId="44" xfId="174" applyNumberFormat="1" applyFont="1" applyBorder="1" applyAlignment="1" applyProtection="1">
      <alignment horizontal="center" vertical="center"/>
      <protection hidden="1"/>
    </xf>
    <xf numFmtId="49" fontId="59" fillId="44" borderId="42" xfId="174" applyNumberFormat="1" applyFont="1" applyBorder="1" applyAlignment="1" applyProtection="1">
      <alignment horizontal="center" vertical="center"/>
      <protection hidden="1"/>
    </xf>
    <xf numFmtId="0" fontId="59" fillId="52" borderId="56" xfId="0" applyFont="1" applyFill="1" applyBorder="1" applyAlignment="1" applyProtection="1">
      <alignment horizontal="center"/>
      <protection hidden="1"/>
    </xf>
    <xf numFmtId="0" fontId="59" fillId="52" borderId="42" xfId="0" applyFont="1" applyFill="1" applyBorder="1" applyAlignment="1" applyProtection="1">
      <alignment horizontal="center"/>
      <protection hidden="1"/>
    </xf>
    <xf numFmtId="0" fontId="59" fillId="44" borderId="48" xfId="364" applyFont="1" applyFill="1" applyBorder="1" applyAlignment="1" applyProtection="1">
      <alignment horizontal="center" vertical="center" wrapText="1"/>
      <protection hidden="1"/>
    </xf>
    <xf numFmtId="0" fontId="58" fillId="44" borderId="26" xfId="364" applyFill="1" applyBorder="1" applyAlignment="1" applyProtection="1">
      <alignment horizontal="left" vertical="center" wrapText="1"/>
      <protection hidden="1"/>
    </xf>
    <xf numFmtId="0" fontId="59" fillId="44" borderId="27" xfId="364" applyFont="1" applyFill="1" applyBorder="1" applyAlignment="1" applyProtection="1">
      <alignment horizontal="center" vertical="center" wrapText="1"/>
      <protection hidden="1"/>
    </xf>
    <xf numFmtId="0" fontId="58" fillId="44" borderId="16" xfId="364" applyFill="1" applyBorder="1" applyAlignment="1" applyProtection="1">
      <alignment horizontal="left" vertical="center" wrapText="1"/>
      <protection hidden="1"/>
    </xf>
    <xf numFmtId="0" fontId="59" fillId="44" borderId="29" xfId="364" applyFont="1" applyFill="1" applyBorder="1" applyAlignment="1" applyProtection="1">
      <alignment horizontal="center" vertical="center" wrapText="1"/>
      <protection hidden="1"/>
    </xf>
    <xf numFmtId="0" fontId="58" fillId="44" borderId="25" xfId="364" applyFill="1" applyBorder="1" applyAlignment="1" applyProtection="1">
      <alignment horizontal="left" vertical="center" wrapText="1"/>
      <protection hidden="1"/>
    </xf>
    <xf numFmtId="3" fontId="0" fillId="0" borderId="0" xfId="0" applyNumberFormat="1" applyProtection="1">
      <protection hidden="1"/>
    </xf>
    <xf numFmtId="0" fontId="0" fillId="54" borderId="0" xfId="0" applyFill="1" applyProtection="1">
      <protection hidden="1"/>
    </xf>
    <xf numFmtId="0" fontId="58" fillId="52" borderId="82" xfId="364" applyFill="1" applyBorder="1" applyAlignment="1" applyProtection="1">
      <alignment horizontal="center" vertical="center" wrapText="1"/>
      <protection hidden="1"/>
    </xf>
    <xf numFmtId="0" fontId="59" fillId="52" borderId="60" xfId="0" applyFont="1" applyFill="1" applyBorder="1" applyAlignment="1" applyProtection="1">
      <alignment horizontal="center" vertical="center" wrapText="1"/>
      <protection hidden="1"/>
    </xf>
    <xf numFmtId="0" fontId="59" fillId="52" borderId="61" xfId="0" applyFont="1" applyFill="1" applyBorder="1" applyAlignment="1" applyProtection="1">
      <alignment horizontal="center" vertical="center" wrapText="1"/>
      <protection hidden="1"/>
    </xf>
    <xf numFmtId="0" fontId="59" fillId="52" borderId="15" xfId="0" applyFont="1" applyFill="1" applyBorder="1" applyAlignment="1" applyProtection="1">
      <alignment horizontal="center" vertical="center" wrapText="1"/>
      <protection hidden="1"/>
    </xf>
    <xf numFmtId="0" fontId="59" fillId="52" borderId="28" xfId="0" applyFont="1" applyFill="1" applyBorder="1" applyAlignment="1" applyProtection="1">
      <alignment horizontal="center" vertical="center" wrapText="1"/>
      <protection hidden="1"/>
    </xf>
    <xf numFmtId="49" fontId="59" fillId="44" borderId="64" xfId="174" applyNumberFormat="1" applyFont="1" applyBorder="1" applyAlignment="1" applyProtection="1">
      <alignment horizontal="center" vertical="center"/>
      <protection hidden="1"/>
    </xf>
    <xf numFmtId="49" fontId="59" fillId="44" borderId="83" xfId="174" applyNumberFormat="1" applyFont="1" applyBorder="1" applyAlignment="1" applyProtection="1">
      <alignment horizontal="center" vertical="center"/>
      <protection hidden="1"/>
    </xf>
    <xf numFmtId="49" fontId="59" fillId="44" borderId="20" xfId="174" applyNumberFormat="1" applyFont="1" applyBorder="1" applyAlignment="1" applyProtection="1">
      <alignment horizontal="center" vertical="center"/>
      <protection hidden="1"/>
    </xf>
    <xf numFmtId="49" fontId="59" fillId="44" borderId="25" xfId="174" applyNumberFormat="1" applyFont="1" applyBorder="1" applyAlignment="1" applyProtection="1">
      <alignment horizontal="center" vertical="center"/>
      <protection hidden="1"/>
    </xf>
    <xf numFmtId="49" fontId="59" fillId="44" borderId="76" xfId="174" applyNumberFormat="1" applyFont="1" applyBorder="1" applyAlignment="1" applyProtection="1">
      <alignment horizontal="center" vertical="center"/>
      <protection hidden="1"/>
    </xf>
    <xf numFmtId="0" fontId="0" fillId="54" borderId="0" xfId="0" applyFill="1" applyBorder="1" applyProtection="1">
      <protection hidden="1"/>
    </xf>
    <xf numFmtId="49" fontId="59" fillId="44" borderId="49" xfId="174" applyNumberFormat="1" applyFont="1" applyBorder="1" applyAlignment="1" applyProtection="1">
      <alignment horizontal="center" vertical="center"/>
      <protection hidden="1"/>
    </xf>
    <xf numFmtId="49" fontId="58" fillId="52" borderId="47" xfId="364" applyNumberFormat="1" applyFont="1" applyFill="1" applyBorder="1" applyAlignment="1" applyProtection="1">
      <alignment horizontal="left" vertical="center"/>
      <protection hidden="1"/>
    </xf>
    <xf numFmtId="3" fontId="59" fillId="44" borderId="27" xfId="174" applyNumberFormat="1" applyFont="1" applyBorder="1" applyAlignment="1" applyProtection="1">
      <alignment horizontal="right" vertical="center"/>
      <protection hidden="1"/>
    </xf>
    <xf numFmtId="0" fontId="0" fillId="54" borderId="15" xfId="0" applyFill="1" applyBorder="1" applyProtection="1">
      <protection hidden="1"/>
    </xf>
    <xf numFmtId="49" fontId="55" fillId="44" borderId="39" xfId="174" applyNumberFormat="1" applyFont="1" applyBorder="1" applyAlignment="1" applyProtection="1">
      <alignment horizontal="center" vertical="center"/>
      <protection hidden="1"/>
    </xf>
    <xf numFmtId="49" fontId="55" fillId="44" borderId="43" xfId="174" applyNumberFormat="1" applyFont="1" applyBorder="1" applyAlignment="1" applyProtection="1">
      <alignment horizontal="center" vertical="center"/>
      <protection hidden="1"/>
    </xf>
    <xf numFmtId="172" fontId="59" fillId="44" borderId="15" xfId="174" applyNumberFormat="1" applyFont="1" applyBorder="1" applyAlignment="1" applyProtection="1">
      <alignment horizontal="right" vertical="center"/>
      <protection hidden="1"/>
    </xf>
    <xf numFmtId="172" fontId="59" fillId="44" borderId="16" xfId="174" applyNumberFormat="1" applyFont="1" applyBorder="1" applyAlignment="1" applyProtection="1">
      <alignment horizontal="right" vertical="center"/>
      <protection hidden="1"/>
    </xf>
    <xf numFmtId="172" fontId="59" fillId="44" borderId="28" xfId="174" applyNumberFormat="1" applyFont="1" applyBorder="1" applyAlignment="1" applyProtection="1">
      <alignment horizontal="right" vertical="center"/>
      <protection hidden="1"/>
    </xf>
    <xf numFmtId="0" fontId="0" fillId="52" borderId="0" xfId="0" applyFill="1" applyBorder="1" applyProtection="1">
      <protection hidden="1"/>
    </xf>
    <xf numFmtId="0" fontId="0" fillId="52" borderId="15" xfId="0" applyFill="1" applyBorder="1" applyProtection="1">
      <protection hidden="1"/>
    </xf>
    <xf numFmtId="49" fontId="59" fillId="44" borderId="45" xfId="174" applyNumberFormat="1" applyFont="1" applyBorder="1" applyAlignment="1" applyProtection="1">
      <alignment horizontal="center" vertical="center"/>
      <protection hidden="1"/>
    </xf>
    <xf numFmtId="49" fontId="58" fillId="52" borderId="61" xfId="364" applyNumberFormat="1" applyFont="1" applyFill="1" applyBorder="1" applyAlignment="1" applyProtection="1">
      <alignment horizontal="left" vertical="center"/>
      <protection hidden="1"/>
    </xf>
    <xf numFmtId="49" fontId="59" fillId="44" borderId="27" xfId="174" applyNumberFormat="1" applyFont="1" applyBorder="1" applyAlignment="1" applyProtection="1">
      <alignment horizontal="center" vertical="center"/>
      <protection hidden="1"/>
    </xf>
    <xf numFmtId="49" fontId="57" fillId="52" borderId="61" xfId="0" applyNumberFormat="1" applyFont="1" applyFill="1" applyBorder="1" applyAlignment="1" applyProtection="1">
      <alignment horizontal="left" vertical="center"/>
      <protection hidden="1"/>
    </xf>
    <xf numFmtId="49" fontId="59" fillId="44" borderId="29" xfId="174" applyNumberFormat="1" applyFont="1" applyBorder="1" applyAlignment="1" applyProtection="1">
      <alignment horizontal="center" vertical="center"/>
      <protection hidden="1"/>
    </xf>
    <xf numFmtId="49" fontId="57" fillId="52" borderId="62" xfId="0" applyNumberFormat="1" applyFont="1" applyFill="1" applyBorder="1" applyAlignment="1" applyProtection="1">
      <alignment horizontal="left" vertical="center"/>
      <protection hidden="1"/>
    </xf>
    <xf numFmtId="0" fontId="96" fillId="0" borderId="0" xfId="0" applyFont="1" applyFill="1" applyProtection="1">
      <protection hidden="1"/>
    </xf>
    <xf numFmtId="0" fontId="68" fillId="0" borderId="0" xfId="0" applyFont="1" applyProtection="1">
      <protection hidden="1"/>
    </xf>
    <xf numFmtId="0" fontId="60" fillId="0" borderId="0" xfId="0" applyFont="1" applyAlignment="1" applyProtection="1">
      <alignment horizontal="center" vertical="center"/>
      <protection hidden="1"/>
    </xf>
    <xf numFmtId="0" fontId="56" fillId="0" borderId="0" xfId="0" applyFont="1" applyAlignment="1" applyProtection="1">
      <alignment vertical="center"/>
      <protection hidden="1"/>
    </xf>
    <xf numFmtId="0" fontId="56" fillId="0" borderId="0" xfId="0" applyFont="1" applyAlignment="1" applyProtection="1">
      <alignment vertical="center" wrapText="1"/>
      <protection hidden="1"/>
    </xf>
    <xf numFmtId="0" fontId="57" fillId="0" borderId="0" xfId="0" applyFont="1" applyAlignment="1" applyProtection="1">
      <alignment wrapText="1"/>
      <protection hidden="1"/>
    </xf>
    <xf numFmtId="0" fontId="60" fillId="0" borderId="0" xfId="0" applyFont="1" applyAlignment="1" applyProtection="1">
      <alignment wrapText="1"/>
      <protection hidden="1"/>
    </xf>
    <xf numFmtId="0" fontId="56" fillId="0" borderId="0" xfId="0" applyFont="1" applyAlignment="1" applyProtection="1">
      <alignment vertical="top" wrapText="1"/>
      <protection hidden="1"/>
    </xf>
    <xf numFmtId="0" fontId="56" fillId="0" borderId="0" xfId="0" applyFont="1" applyAlignment="1" applyProtection="1">
      <alignment vertical="top"/>
      <protection hidden="1"/>
    </xf>
    <xf numFmtId="0" fontId="57" fillId="0" borderId="0" xfId="0" applyFont="1" applyAlignment="1" applyProtection="1">
      <alignment vertical="top" wrapText="1"/>
      <protection hidden="1"/>
    </xf>
    <xf numFmtId="172" fontId="56" fillId="52" borderId="29" xfId="0" applyNumberFormat="1" applyFont="1" applyFill="1" applyBorder="1" applyAlignment="1" applyProtection="1">
      <alignment horizontal="right"/>
      <protection hidden="1"/>
    </xf>
    <xf numFmtId="1" fontId="56" fillId="52" borderId="30" xfId="0" applyNumberFormat="1" applyFont="1" applyFill="1" applyBorder="1" applyAlignment="1" applyProtection="1">
      <alignment horizontal="center"/>
      <protection hidden="1"/>
    </xf>
    <xf numFmtId="172" fontId="56" fillId="52" borderId="84" xfId="0" applyNumberFormat="1" applyFont="1" applyFill="1" applyBorder="1" applyAlignment="1" applyProtection="1">
      <alignment horizontal="right"/>
      <protection hidden="1"/>
    </xf>
    <xf numFmtId="172" fontId="56" fillId="52" borderId="83" xfId="0" applyNumberFormat="1" applyFont="1" applyFill="1" applyBorder="1" applyAlignment="1" applyProtection="1">
      <alignment horizontal="right"/>
      <protection hidden="1"/>
    </xf>
    <xf numFmtId="1" fontId="56" fillId="52" borderId="48" xfId="0" applyNumberFormat="1" applyFont="1" applyFill="1" applyBorder="1" applyAlignment="1" applyProtection="1">
      <alignment horizontal="center"/>
      <protection hidden="1"/>
    </xf>
    <xf numFmtId="166" fontId="56" fillId="52" borderId="32" xfId="0" applyNumberFormat="1" applyFont="1" applyFill="1" applyBorder="1" applyAlignment="1" applyProtection="1">
      <alignment horizontal="left"/>
      <protection hidden="1"/>
    </xf>
    <xf numFmtId="166" fontId="56" fillId="52" borderId="28" xfId="0" applyNumberFormat="1" applyFont="1" applyFill="1" applyBorder="1" applyAlignment="1" applyProtection="1">
      <alignment horizontal="center"/>
      <protection hidden="1"/>
    </xf>
    <xf numFmtId="1" fontId="56" fillId="52" borderId="27" xfId="0" applyNumberFormat="1" applyFont="1" applyFill="1" applyBorder="1" applyAlignment="1" applyProtection="1">
      <alignment horizontal="center"/>
      <protection hidden="1"/>
    </xf>
    <xf numFmtId="166" fontId="56" fillId="52" borderId="28" xfId="0" applyNumberFormat="1" applyFont="1" applyFill="1" applyBorder="1" applyAlignment="1" applyProtection="1">
      <alignment horizontal="left"/>
      <protection hidden="1"/>
    </xf>
    <xf numFmtId="1" fontId="56" fillId="52" borderId="29" xfId="0" applyNumberFormat="1" applyFont="1" applyFill="1" applyBorder="1" applyAlignment="1" applyProtection="1">
      <alignment horizontal="center"/>
      <protection hidden="1"/>
    </xf>
    <xf numFmtId="166" fontId="56" fillId="52" borderId="30" xfId="0" applyNumberFormat="1" applyFont="1" applyFill="1" applyBorder="1" applyAlignment="1" applyProtection="1">
      <alignment horizontal="left"/>
      <protection hidden="1"/>
    </xf>
    <xf numFmtId="0" fontId="68" fillId="0" borderId="0" xfId="0" applyFont="1" applyAlignment="1" applyProtection="1">
      <alignment horizontal="left" vertical="top"/>
      <protection hidden="1"/>
    </xf>
    <xf numFmtId="0" fontId="68" fillId="0" borderId="0" xfId="0" applyFont="1" applyAlignment="1" applyProtection="1">
      <alignment horizontal="center" vertical="center"/>
      <protection hidden="1"/>
    </xf>
    <xf numFmtId="0" fontId="59" fillId="44" borderId="21" xfId="174" applyFont="1" applyBorder="1" applyAlignment="1" applyProtection="1">
      <alignment horizontal="center" vertical="center"/>
      <protection hidden="1"/>
    </xf>
    <xf numFmtId="0" fontId="59" fillId="44" borderId="22" xfId="174" applyFont="1" applyBorder="1" applyAlignment="1" applyProtection="1">
      <alignment horizontal="center" vertical="center"/>
      <protection hidden="1"/>
    </xf>
    <xf numFmtId="0" fontId="59" fillId="44" borderId="23" xfId="174" applyFont="1" applyBorder="1" applyAlignment="1" applyProtection="1">
      <alignment horizontal="center" vertical="center"/>
      <protection hidden="1"/>
    </xf>
    <xf numFmtId="0" fontId="59" fillId="44" borderId="21" xfId="174" applyFont="1" applyBorder="1" applyAlignment="1" applyProtection="1">
      <alignment horizontal="center" vertical="center" wrapText="1"/>
      <protection hidden="1"/>
    </xf>
    <xf numFmtId="0" fontId="59" fillId="44" borderId="22" xfId="174" applyFont="1" applyBorder="1" applyAlignment="1" applyProtection="1">
      <alignment horizontal="center" vertical="center" wrapText="1"/>
      <protection hidden="1"/>
    </xf>
    <xf numFmtId="0" fontId="59" fillId="44" borderId="23" xfId="174" applyFont="1" applyBorder="1" applyAlignment="1" applyProtection="1">
      <alignment horizontal="center" vertical="center" wrapText="1"/>
      <protection hidden="1"/>
    </xf>
    <xf numFmtId="0" fontId="56" fillId="0" borderId="0" xfId="0" applyFont="1" applyAlignment="1" applyProtection="1">
      <alignment horizontal="left"/>
      <protection hidden="1"/>
    </xf>
    <xf numFmtId="49" fontId="68" fillId="53" borderId="21" xfId="0" applyNumberFormat="1" applyFont="1" applyFill="1" applyBorder="1" applyAlignment="1" applyProtection="1">
      <alignment horizontal="left"/>
      <protection locked="0"/>
    </xf>
    <xf numFmtId="49" fontId="68" fillId="53" borderId="22" xfId="0" applyNumberFormat="1" applyFont="1" applyFill="1" applyBorder="1" applyAlignment="1" applyProtection="1">
      <alignment horizontal="left"/>
      <protection locked="0"/>
    </xf>
    <xf numFmtId="49" fontId="68" fillId="53" borderId="23" xfId="0" applyNumberFormat="1" applyFont="1" applyFill="1" applyBorder="1" applyAlignment="1" applyProtection="1">
      <alignment horizontal="left"/>
      <protection locked="0"/>
    </xf>
    <xf numFmtId="14" fontId="68" fillId="53" borderId="21" xfId="0" applyNumberFormat="1" applyFont="1" applyFill="1" applyBorder="1" applyAlignment="1" applyProtection="1">
      <alignment horizontal="left"/>
      <protection locked="0"/>
    </xf>
    <xf numFmtId="14" fontId="68" fillId="53" borderId="22" xfId="0" applyNumberFormat="1" applyFont="1" applyFill="1" applyBorder="1" applyAlignment="1" applyProtection="1">
      <alignment horizontal="left"/>
      <protection locked="0"/>
    </xf>
    <xf numFmtId="14" fontId="68" fillId="53" borderId="23" xfId="0" applyNumberFormat="1" applyFont="1" applyFill="1" applyBorder="1" applyAlignment="1" applyProtection="1">
      <alignment horizontal="left"/>
      <protection locked="0"/>
    </xf>
    <xf numFmtId="0" fontId="68" fillId="52" borderId="31" xfId="0" applyFont="1" applyFill="1" applyBorder="1" applyAlignment="1" applyProtection="1">
      <alignment horizontal="left" vertical="center"/>
      <protection hidden="1"/>
    </xf>
    <xf numFmtId="0" fontId="68" fillId="52" borderId="32" xfId="0" applyFont="1" applyFill="1" applyBorder="1" applyAlignment="1" applyProtection="1">
      <alignment horizontal="left" vertical="center"/>
      <protection hidden="1"/>
    </xf>
    <xf numFmtId="0" fontId="68" fillId="52" borderId="20" xfId="0" applyFont="1" applyFill="1" applyBorder="1" applyAlignment="1" applyProtection="1">
      <alignment horizontal="left" vertical="center"/>
      <protection hidden="1"/>
    </xf>
    <xf numFmtId="0" fontId="68" fillId="52" borderId="30" xfId="0" applyFont="1" applyFill="1" applyBorder="1" applyAlignment="1" applyProtection="1">
      <alignment horizontal="left" vertical="center"/>
      <protection hidden="1"/>
    </xf>
    <xf numFmtId="0" fontId="64" fillId="55" borderId="35" xfId="0" applyFont="1" applyFill="1" applyBorder="1" applyAlignment="1" applyProtection="1">
      <alignment horizontal="center" vertical="center"/>
      <protection hidden="1"/>
    </xf>
    <xf numFmtId="0" fontId="64" fillId="55" borderId="33" xfId="0" applyFont="1" applyFill="1" applyBorder="1" applyAlignment="1" applyProtection="1">
      <alignment horizontal="center" vertical="center"/>
      <protection hidden="1"/>
    </xf>
    <xf numFmtId="0" fontId="64" fillId="55" borderId="34" xfId="0" applyFont="1" applyFill="1" applyBorder="1" applyAlignment="1" applyProtection="1">
      <alignment horizontal="center" vertical="center"/>
      <protection hidden="1"/>
    </xf>
    <xf numFmtId="0" fontId="68" fillId="52" borderId="15" xfId="0" applyFont="1" applyFill="1" applyBorder="1" applyAlignment="1" applyProtection="1">
      <alignment horizontal="left" vertical="center"/>
      <protection hidden="1"/>
    </xf>
    <xf numFmtId="0" fontId="68" fillId="52" borderId="28" xfId="0" applyFont="1" applyFill="1" applyBorder="1" applyAlignment="1" applyProtection="1">
      <alignment horizontal="left" vertical="center"/>
      <protection hidden="1"/>
    </xf>
    <xf numFmtId="165" fontId="68" fillId="53" borderId="21" xfId="0" applyNumberFormat="1" applyFont="1" applyFill="1" applyBorder="1" applyAlignment="1" applyProtection="1">
      <alignment horizontal="left"/>
      <protection locked="0"/>
    </xf>
    <xf numFmtId="165" fontId="68" fillId="53" borderId="22" xfId="0" applyNumberFormat="1" applyFont="1" applyFill="1" applyBorder="1" applyAlignment="1" applyProtection="1">
      <alignment horizontal="left"/>
      <protection locked="0"/>
    </xf>
    <xf numFmtId="165" fontId="68" fillId="53" borderId="23" xfId="0" applyNumberFormat="1" applyFont="1" applyFill="1" applyBorder="1" applyAlignment="1" applyProtection="1">
      <alignment horizontal="left"/>
      <protection locked="0"/>
    </xf>
    <xf numFmtId="0" fontId="59" fillId="44" borderId="35" xfId="174" applyFont="1" applyBorder="1" applyAlignment="1" applyProtection="1">
      <alignment horizontal="center" vertical="center"/>
      <protection hidden="1"/>
    </xf>
    <xf numFmtId="0" fontId="59" fillId="44" borderId="33" xfId="174" applyFont="1" applyBorder="1" applyAlignment="1" applyProtection="1">
      <alignment horizontal="center" vertical="center"/>
      <protection hidden="1"/>
    </xf>
    <xf numFmtId="0" fontId="59" fillId="44" borderId="34" xfId="174" applyFont="1" applyBorder="1" applyAlignment="1" applyProtection="1">
      <alignment horizontal="center" vertical="center"/>
      <protection hidden="1"/>
    </xf>
    <xf numFmtId="0" fontId="64" fillId="55" borderId="21" xfId="0" applyFont="1" applyFill="1" applyBorder="1" applyAlignment="1" applyProtection="1">
      <alignment horizontal="center" vertical="center"/>
      <protection hidden="1"/>
    </xf>
    <xf numFmtId="0" fontId="64" fillId="55" borderId="23" xfId="0" applyFont="1" applyFill="1" applyBorder="1" applyAlignment="1" applyProtection="1">
      <alignment horizontal="center" vertical="center"/>
      <protection hidden="1"/>
    </xf>
    <xf numFmtId="49" fontId="59" fillId="68" borderId="29" xfId="174" applyNumberFormat="1" applyFont="1" applyFill="1" applyBorder="1" applyAlignment="1" applyProtection="1">
      <alignment horizontal="center" vertical="center"/>
      <protection hidden="1"/>
    </xf>
    <xf numFmtId="49" fontId="59" fillId="68" borderId="20" xfId="174" applyNumberFormat="1" applyFont="1" applyFill="1" applyBorder="1" applyAlignment="1" applyProtection="1">
      <alignment horizontal="center" vertical="center"/>
      <protection hidden="1"/>
    </xf>
    <xf numFmtId="0" fontId="58" fillId="44" borderId="48" xfId="364" applyFill="1" applyBorder="1" applyAlignment="1" applyProtection="1">
      <alignment horizontal="center" vertical="center" wrapText="1"/>
      <protection hidden="1"/>
    </xf>
    <xf numFmtId="0" fontId="58" fillId="44" borderId="31" xfId="364" applyFill="1" applyBorder="1" applyAlignment="1" applyProtection="1">
      <alignment horizontal="center" vertical="center" wrapText="1"/>
      <protection hidden="1"/>
    </xf>
    <xf numFmtId="0" fontId="64" fillId="55" borderId="41" xfId="0" applyFont="1" applyFill="1" applyBorder="1" applyAlignment="1" applyProtection="1">
      <alignment horizontal="center" vertical="center"/>
      <protection hidden="1"/>
    </xf>
    <xf numFmtId="0" fontId="64" fillId="55" borderId="50" xfId="0" applyFont="1" applyFill="1" applyBorder="1" applyAlignment="1" applyProtection="1">
      <alignment horizontal="center" vertical="center"/>
      <protection hidden="1"/>
    </xf>
    <xf numFmtId="49" fontId="59" fillId="44" borderId="35" xfId="174" applyNumberFormat="1" applyFont="1" applyBorder="1" applyAlignment="1" applyProtection="1">
      <alignment horizontal="center" vertical="center"/>
      <protection hidden="1"/>
    </xf>
    <xf numFmtId="0" fontId="95" fillId="0" borderId="40" xfId="0" applyFont="1" applyBorder="1" applyAlignment="1" applyProtection="1">
      <alignment horizontal="center" vertical="center"/>
      <protection hidden="1"/>
    </xf>
    <xf numFmtId="0" fontId="95" fillId="0" borderId="41" xfId="0" applyFont="1" applyBorder="1" applyAlignment="1" applyProtection="1">
      <alignment horizontal="center" vertical="center"/>
      <protection hidden="1"/>
    </xf>
    <xf numFmtId="49" fontId="59" fillId="44" borderId="67" xfId="174" applyNumberFormat="1" applyFont="1" applyBorder="1" applyAlignment="1" applyProtection="1">
      <alignment horizontal="center" vertical="center" wrapText="1"/>
      <protection hidden="1"/>
    </xf>
    <xf numFmtId="0" fontId="95" fillId="0" borderId="24" xfId="0" applyFont="1" applyBorder="1" applyAlignment="1" applyProtection="1">
      <alignment horizontal="center" vertical="center" wrapText="1"/>
      <protection hidden="1"/>
    </xf>
    <xf numFmtId="0" fontId="95" fillId="0" borderId="37" xfId="0" applyFont="1" applyBorder="1" applyAlignment="1" applyProtection="1">
      <alignment horizontal="center" vertical="center" wrapText="1"/>
      <protection hidden="1"/>
    </xf>
    <xf numFmtId="49" fontId="59" fillId="44" borderId="33" xfId="174" applyNumberFormat="1" applyFont="1" applyBorder="1" applyAlignment="1" applyProtection="1">
      <alignment horizontal="center" vertical="center"/>
      <protection hidden="1"/>
    </xf>
    <xf numFmtId="49" fontId="59" fillId="44" borderId="0" xfId="174" applyNumberFormat="1" applyFont="1" applyBorder="1" applyAlignment="1" applyProtection="1">
      <alignment horizontal="center" vertical="center"/>
      <protection hidden="1"/>
    </xf>
    <xf numFmtId="0" fontId="95" fillId="0" borderId="51" xfId="0" applyFont="1" applyBorder="1" applyAlignment="1" applyProtection="1">
      <alignment horizontal="center" vertical="center"/>
      <protection hidden="1"/>
    </xf>
    <xf numFmtId="49" fontId="59" fillId="68" borderId="31" xfId="174" applyNumberFormat="1" applyFont="1" applyFill="1" applyBorder="1" applyAlignment="1" applyProtection="1">
      <alignment horizontal="center" vertical="center"/>
      <protection hidden="1"/>
    </xf>
    <xf numFmtId="49" fontId="59" fillId="68" borderId="26" xfId="174" applyNumberFormat="1" applyFont="1" applyFill="1" applyBorder="1" applyAlignment="1" applyProtection="1">
      <alignment horizontal="center" vertical="center"/>
      <protection hidden="1"/>
    </xf>
    <xf numFmtId="0" fontId="95" fillId="0" borderId="20" xfId="0" applyFont="1" applyBorder="1" applyAlignment="1" applyProtection="1">
      <alignment horizontal="center" vertical="center"/>
      <protection hidden="1"/>
    </xf>
    <xf numFmtId="0" fontId="95" fillId="0" borderId="25" xfId="0" applyFont="1" applyBorder="1" applyAlignment="1" applyProtection="1">
      <alignment horizontal="center" vertical="center"/>
      <protection hidden="1"/>
    </xf>
    <xf numFmtId="49" fontId="59" fillId="68" borderId="37" xfId="174" applyNumberFormat="1" applyFont="1" applyFill="1" applyBorder="1" applyAlignment="1" applyProtection="1">
      <alignment horizontal="left" vertical="center" wrapText="1"/>
      <protection hidden="1"/>
    </xf>
    <xf numFmtId="49" fontId="59" fillId="68" borderId="38" xfId="174" applyNumberFormat="1" applyFont="1" applyFill="1" applyBorder="1" applyAlignment="1" applyProtection="1">
      <alignment horizontal="left" vertical="center" wrapText="1"/>
      <protection hidden="1"/>
    </xf>
    <xf numFmtId="0" fontId="68" fillId="53" borderId="79" xfId="0" applyFont="1" applyFill="1" applyBorder="1" applyAlignment="1" applyProtection="1">
      <alignment horizontal="left" vertical="center" wrapText="1"/>
      <protection locked="0"/>
    </xf>
    <xf numFmtId="0" fontId="68" fillId="53" borderId="37" xfId="0" applyFont="1" applyFill="1" applyBorder="1" applyAlignment="1" applyProtection="1">
      <alignment horizontal="left" vertical="center" wrapText="1"/>
      <protection locked="0"/>
    </xf>
    <xf numFmtId="49" fontId="58" fillId="68" borderId="31" xfId="364" applyNumberFormat="1" applyFill="1" applyBorder="1" applyAlignment="1" applyProtection="1">
      <alignment vertical="center" wrapText="1"/>
      <protection hidden="1"/>
    </xf>
    <xf numFmtId="49" fontId="58" fillId="68" borderId="32" xfId="364" applyNumberFormat="1" applyFill="1" applyBorder="1" applyAlignment="1" applyProtection="1">
      <alignment vertical="center" wrapText="1"/>
      <protection hidden="1"/>
    </xf>
    <xf numFmtId="0" fontId="68" fillId="53" borderId="57" xfId="0" applyFont="1" applyFill="1" applyBorder="1" applyAlignment="1" applyProtection="1">
      <alignment horizontal="left" vertical="center" wrapText="1"/>
      <protection locked="0"/>
    </xf>
    <xf numFmtId="0" fontId="68" fillId="53" borderId="31" xfId="0" applyFont="1" applyFill="1" applyBorder="1" applyAlignment="1" applyProtection="1">
      <alignment horizontal="left" vertical="center" wrapText="1"/>
      <protection locked="0"/>
    </xf>
    <xf numFmtId="49" fontId="55" fillId="52" borderId="48" xfId="174" applyNumberFormat="1" applyFont="1" applyFill="1" applyBorder="1" applyAlignment="1" applyProtection="1">
      <alignment horizontal="center" vertical="center"/>
      <protection hidden="1"/>
    </xf>
    <xf numFmtId="49" fontId="55" fillId="52" borderId="29" xfId="174" applyNumberFormat="1" applyFont="1" applyFill="1" applyBorder="1" applyAlignment="1" applyProtection="1">
      <alignment horizontal="center" vertical="center"/>
      <protection hidden="1"/>
    </xf>
    <xf numFmtId="49" fontId="59" fillId="68" borderId="48" xfId="174" applyNumberFormat="1" applyFont="1" applyFill="1" applyBorder="1" applyAlignment="1" applyProtection="1">
      <alignment horizontal="center" vertical="center"/>
      <protection hidden="1"/>
    </xf>
    <xf numFmtId="49" fontId="59" fillId="44" borderId="21" xfId="174" applyNumberFormat="1" applyFont="1" applyBorder="1" applyAlignment="1" applyProtection="1">
      <alignment horizontal="center" vertical="center"/>
      <protection hidden="1"/>
    </xf>
    <xf numFmtId="49" fontId="59" fillId="44" borderId="22" xfId="174" applyNumberFormat="1" applyFont="1" applyBorder="1" applyAlignment="1" applyProtection="1">
      <alignment horizontal="center" vertical="center"/>
      <protection hidden="1"/>
    </xf>
    <xf numFmtId="49" fontId="59" fillId="44" borderId="23" xfId="174" applyNumberFormat="1" applyFont="1" applyBorder="1" applyAlignment="1" applyProtection="1">
      <alignment horizontal="center" vertical="center"/>
      <protection hidden="1"/>
    </xf>
    <xf numFmtId="49" fontId="59" fillId="52" borderId="21" xfId="0" applyNumberFormat="1" applyFont="1" applyFill="1" applyBorder="1" applyAlignment="1" applyProtection="1">
      <alignment horizontal="center" vertical="center" wrapText="1"/>
      <protection hidden="1"/>
    </xf>
    <xf numFmtId="0" fontId="95" fillId="52" borderId="22" xfId="0" applyFont="1" applyFill="1" applyBorder="1" applyAlignment="1" applyProtection="1">
      <alignment horizontal="center"/>
      <protection hidden="1"/>
    </xf>
    <xf numFmtId="0" fontId="95" fillId="52" borderId="23" xfId="0" applyFont="1" applyFill="1" applyBorder="1" applyAlignment="1" applyProtection="1">
      <alignment horizontal="center"/>
      <protection hidden="1"/>
    </xf>
    <xf numFmtId="49" fontId="59" fillId="52" borderId="32" xfId="174" applyNumberFormat="1" applyFont="1" applyFill="1" applyBorder="1" applyAlignment="1" applyProtection="1">
      <alignment horizontal="center" vertical="center"/>
      <protection hidden="1"/>
    </xf>
    <xf numFmtId="49" fontId="59" fillId="52" borderId="42" xfId="174" applyNumberFormat="1" applyFont="1" applyFill="1" applyBorder="1" applyAlignment="1" applyProtection="1">
      <alignment horizontal="center" vertical="center"/>
      <protection hidden="1"/>
    </xf>
    <xf numFmtId="49" fontId="59" fillId="44" borderId="40" xfId="174" applyNumberFormat="1" applyFont="1" applyBorder="1" applyAlignment="1" applyProtection="1">
      <alignment horizontal="center" vertical="center"/>
      <protection hidden="1"/>
    </xf>
    <xf numFmtId="49" fontId="59" fillId="44" borderId="41" xfId="174" applyNumberFormat="1" applyFont="1" applyBorder="1" applyAlignment="1" applyProtection="1">
      <alignment horizontal="center" vertical="center"/>
      <protection hidden="1"/>
    </xf>
    <xf numFmtId="49" fontId="59" fillId="44" borderId="51" xfId="174" applyNumberFormat="1" applyFont="1" applyBorder="1" applyAlignment="1" applyProtection="1">
      <alignment horizontal="center" vertical="center"/>
      <protection hidden="1"/>
    </xf>
    <xf numFmtId="49" fontId="59" fillId="44" borderId="63" xfId="174" applyNumberFormat="1" applyFont="1" applyBorder="1" applyAlignment="1" applyProtection="1">
      <alignment horizontal="center" vertical="center" wrapText="1"/>
      <protection hidden="1"/>
    </xf>
    <xf numFmtId="49" fontId="59" fillId="44" borderId="77" xfId="174" applyNumberFormat="1" applyFont="1" applyBorder="1" applyAlignment="1" applyProtection="1">
      <alignment horizontal="center" vertical="center" wrapText="1"/>
      <protection hidden="1"/>
    </xf>
    <xf numFmtId="0" fontId="59" fillId="52" borderId="65" xfId="0" applyFont="1" applyFill="1" applyBorder="1" applyAlignment="1" applyProtection="1">
      <alignment horizontal="center"/>
      <protection hidden="1"/>
    </xf>
    <xf numFmtId="0" fontId="59" fillId="52" borderId="33" xfId="0" applyFont="1" applyFill="1" applyBorder="1" applyAlignment="1" applyProtection="1">
      <alignment horizontal="center"/>
      <protection hidden="1"/>
    </xf>
    <xf numFmtId="0" fontId="95" fillId="0" borderId="34" xfId="0" applyFont="1" applyBorder="1" applyAlignment="1" applyProtection="1">
      <alignment horizontal="center"/>
      <protection hidden="1"/>
    </xf>
    <xf numFmtId="0" fontId="57" fillId="52" borderId="21" xfId="0" applyFont="1" applyFill="1" applyBorder="1" applyAlignment="1" applyProtection="1">
      <alignment horizontal="center"/>
      <protection hidden="1"/>
    </xf>
    <xf numFmtId="0" fontId="57" fillId="52" borderId="22" xfId="0" applyFont="1" applyFill="1" applyBorder="1" applyAlignment="1" applyProtection="1">
      <alignment horizontal="center"/>
      <protection hidden="1"/>
    </xf>
    <xf numFmtId="0" fontId="0" fillId="0" borderId="22" xfId="0" applyBorder="1" applyAlignment="1" applyProtection="1">
      <alignment horizontal="center"/>
      <protection hidden="1"/>
    </xf>
    <xf numFmtId="0" fontId="0" fillId="0" borderId="23" xfId="0" applyBorder="1" applyAlignment="1" applyProtection="1">
      <alignment horizontal="center"/>
      <protection hidden="1"/>
    </xf>
    <xf numFmtId="0" fontId="59" fillId="52" borderId="48" xfId="0" applyFont="1" applyFill="1" applyBorder="1" applyAlignment="1" applyProtection="1">
      <alignment horizontal="center" vertical="center"/>
      <protection hidden="1"/>
    </xf>
    <xf numFmtId="0" fontId="59" fillId="52" borderId="56" xfId="0" applyFont="1" applyFill="1" applyBorder="1" applyAlignment="1" applyProtection="1">
      <alignment horizontal="center" vertical="center"/>
      <protection hidden="1"/>
    </xf>
    <xf numFmtId="0" fontId="59" fillId="52" borderId="26" xfId="0" applyFont="1" applyFill="1" applyBorder="1" applyAlignment="1" applyProtection="1">
      <alignment horizontal="center"/>
      <protection hidden="1"/>
    </xf>
    <xf numFmtId="0" fontId="95" fillId="0" borderId="72" xfId="0" applyFont="1" applyBorder="1" applyAlignment="1" applyProtection="1">
      <alignment horizontal="center"/>
      <protection hidden="1"/>
    </xf>
    <xf numFmtId="0" fontId="0" fillId="0" borderId="22" xfId="0" applyBorder="1" applyAlignment="1" applyProtection="1">
      <alignment horizontal="center" vertical="center"/>
      <protection hidden="1"/>
    </xf>
    <xf numFmtId="0" fontId="0" fillId="0" borderId="23" xfId="0" applyBorder="1" applyAlignment="1" applyProtection="1">
      <alignment horizontal="center" vertical="center"/>
      <protection hidden="1"/>
    </xf>
    <xf numFmtId="0" fontId="59" fillId="52" borderId="54" xfId="0" applyFont="1" applyFill="1" applyBorder="1" applyAlignment="1" applyProtection="1">
      <alignment horizontal="center" vertical="center" wrapText="1"/>
      <protection hidden="1"/>
    </xf>
    <xf numFmtId="0" fontId="0" fillId="0" borderId="72" xfId="0" applyBorder="1" applyAlignment="1" applyProtection="1">
      <alignment horizontal="center" vertical="center" wrapText="1"/>
      <protection hidden="1"/>
    </xf>
    <xf numFmtId="0" fontId="59" fillId="52" borderId="32" xfId="0" applyFont="1" applyFill="1" applyBorder="1" applyAlignment="1" applyProtection="1">
      <alignment horizontal="center" vertical="center"/>
      <protection hidden="1"/>
    </xf>
    <xf numFmtId="0" fontId="59" fillId="52" borderId="42" xfId="0" applyFont="1" applyFill="1" applyBorder="1" applyAlignment="1" applyProtection="1">
      <alignment horizontal="center" vertical="center"/>
      <protection hidden="1"/>
    </xf>
    <xf numFmtId="0" fontId="56" fillId="0" borderId="0" xfId="0" applyFont="1" applyAlignment="1" applyProtection="1">
      <alignment horizontal="left" vertical="top" wrapText="1"/>
      <protection hidden="1"/>
    </xf>
    <xf numFmtId="0" fontId="56" fillId="0" borderId="0" xfId="0" applyFont="1" applyAlignment="1" applyProtection="1">
      <alignment horizontal="left" wrapText="1"/>
      <protection hidden="1"/>
    </xf>
    <xf numFmtId="0" fontId="68" fillId="0" borderId="0" xfId="0" applyFont="1" applyAlignment="1" applyProtection="1">
      <alignment horizontal="left" wrapText="1"/>
      <protection hidden="1"/>
    </xf>
    <xf numFmtId="0" fontId="68" fillId="0" borderId="0" xfId="0" applyFont="1" applyAlignment="1" applyProtection="1">
      <alignment horizontal="left" vertical="top" wrapText="1"/>
      <protection hidden="1"/>
    </xf>
    <xf numFmtId="0" fontId="60" fillId="0" borderId="0" xfId="0" applyFont="1" applyAlignment="1" applyProtection="1">
      <alignment horizontal="left" vertical="center" wrapText="1"/>
      <protection hidden="1"/>
    </xf>
  </cellXfs>
  <cellStyles count="8036">
    <cellStyle name="=D:\WINNT\SYSTEM32\COMMAND.COM" xfId="1568"/>
    <cellStyle name="20% - 1. jelölőszín" xfId="1"/>
    <cellStyle name="20% - 1. jelölőszín 2" xfId="2"/>
    <cellStyle name="20% - 1. jelölőszín_20130128_ITS on reporting_Annex I_CA" xfId="3"/>
    <cellStyle name="20% - 2. jelölőszín" xfId="4"/>
    <cellStyle name="20% - 2. jelölőszín 2" xfId="5"/>
    <cellStyle name="20% - 2. jelölőszín_20130128_ITS on reporting_Annex I_CA" xfId="6"/>
    <cellStyle name="20% - 3. jelölőszín" xfId="7"/>
    <cellStyle name="20% - 3. jelölőszín 2" xfId="8"/>
    <cellStyle name="20% - 3. jelölőszín_20130128_ITS on reporting_Annex I_CA" xfId="9"/>
    <cellStyle name="20% - 4. jelölőszín" xfId="10"/>
    <cellStyle name="20% - 4. jelölőszín 2" xfId="11"/>
    <cellStyle name="20% - 4. jelölőszín_20130128_ITS on reporting_Annex I_CA" xfId="12"/>
    <cellStyle name="20% - 5. jelölőszín" xfId="13"/>
    <cellStyle name="20% - 5. jelölőszín 2" xfId="14"/>
    <cellStyle name="20% - 5. jelölőszín_20130128_ITS on reporting_Annex I_CA" xfId="15"/>
    <cellStyle name="20% - 6. jelölőszín" xfId="16"/>
    <cellStyle name="20% - 6. jelölőszín 2" xfId="17"/>
    <cellStyle name="20% - 6. jelölőszín_20130128_ITS on reporting_Annex I_CA" xfId="18"/>
    <cellStyle name="20% - Accent1 2" xfId="19"/>
    <cellStyle name="20% - Accent1 2 2" xfId="1569"/>
    <cellStyle name="20% - Accent1 2 3" xfId="2707"/>
    <cellStyle name="20% - Accent1 3" xfId="214" hidden="1"/>
    <cellStyle name="20% - Accent1 3" xfId="249" hidden="1"/>
    <cellStyle name="20% - Accent1 3" xfId="282" hidden="1"/>
    <cellStyle name="20% - Accent1 3" xfId="315" hidden="1"/>
    <cellStyle name="20% - Accent1 3" xfId="348" hidden="1"/>
    <cellStyle name="20% - Accent1 3" xfId="382" hidden="1"/>
    <cellStyle name="20% - Accent1 3" xfId="415" hidden="1"/>
    <cellStyle name="20% - Accent1 3" xfId="448" hidden="1"/>
    <cellStyle name="20% - Accent1 3" xfId="481" hidden="1"/>
    <cellStyle name="20% - Accent1 3" xfId="514" hidden="1"/>
    <cellStyle name="20% - Accent1 3" xfId="547" hidden="1"/>
    <cellStyle name="20% - Accent1 3" xfId="580" hidden="1"/>
    <cellStyle name="20% - Accent1 3" xfId="617" hidden="1"/>
    <cellStyle name="20% - Accent1 3" xfId="650" hidden="1"/>
    <cellStyle name="20% - Accent1 3" xfId="682" hidden="1"/>
    <cellStyle name="20% - Accent1 3" xfId="714" hidden="1"/>
    <cellStyle name="20% - Accent1 3" xfId="747" hidden="1"/>
    <cellStyle name="20% - Accent1 3" xfId="779" hidden="1"/>
    <cellStyle name="20% - Accent1 3" xfId="812" hidden="1"/>
    <cellStyle name="20% - Accent1 3" xfId="844" hidden="1"/>
    <cellStyle name="20% - Accent1 3" xfId="877" hidden="1"/>
    <cellStyle name="20% - Accent1 3" xfId="910" hidden="1"/>
    <cellStyle name="20% - Accent1 3" xfId="943" hidden="1"/>
    <cellStyle name="20% - Accent1 3" xfId="976" hidden="1"/>
    <cellStyle name="20% - Accent1 3" xfId="1009" hidden="1"/>
    <cellStyle name="20% - Accent1 3" xfId="1042" hidden="1"/>
    <cellStyle name="20% - Accent1 3" xfId="1082" hidden="1"/>
    <cellStyle name="20% - Accent1 3" xfId="1120" hidden="1"/>
    <cellStyle name="20% - Accent1 3" xfId="1153" hidden="1"/>
    <cellStyle name="20% - Accent1 3" xfId="1185" hidden="1"/>
    <cellStyle name="20% - Accent1 3" xfId="1217" hidden="1"/>
    <cellStyle name="20% - Accent1 3" xfId="1250" hidden="1"/>
    <cellStyle name="20% - Accent1 3" xfId="1282" hidden="1"/>
    <cellStyle name="20% - Accent1 3" xfId="1315" hidden="1"/>
    <cellStyle name="20% - Accent1 3" xfId="1347" hidden="1"/>
    <cellStyle name="20% - Accent1 3" xfId="1380" hidden="1"/>
    <cellStyle name="20% - Accent1 3" xfId="1413" hidden="1"/>
    <cellStyle name="20% - Accent1 3" xfId="1446" hidden="1"/>
    <cellStyle name="20% - Accent1 3" xfId="1479" hidden="1"/>
    <cellStyle name="20% - Accent1 3" xfId="1512" hidden="1"/>
    <cellStyle name="20% - Accent1 3" xfId="1545" hidden="1"/>
    <cellStyle name="20% - Accent1 3" xfId="1759" hidden="1"/>
    <cellStyle name="20% - Accent1 3" xfId="1796" hidden="1"/>
    <cellStyle name="20% - Accent1 3" xfId="1829" hidden="1"/>
    <cellStyle name="20% - Accent1 3" xfId="1861" hidden="1"/>
    <cellStyle name="20% - Accent1 3" xfId="1893" hidden="1"/>
    <cellStyle name="20% - Accent1 3" xfId="1926" hidden="1"/>
    <cellStyle name="20% - Accent1 3" xfId="1958" hidden="1"/>
    <cellStyle name="20% - Accent1 3" xfId="1991" hidden="1"/>
    <cellStyle name="20% - Accent1 3" xfId="2023" hidden="1"/>
    <cellStyle name="20% - Accent1 3" xfId="2056" hidden="1"/>
    <cellStyle name="20% - Accent1 3" xfId="2089" hidden="1"/>
    <cellStyle name="20% - Accent1 3" xfId="2122" hidden="1"/>
    <cellStyle name="20% - Accent1 3" xfId="2155" hidden="1"/>
    <cellStyle name="20% - Accent1 3" xfId="2188" hidden="1"/>
    <cellStyle name="20% - Accent1 3" xfId="1735" hidden="1"/>
    <cellStyle name="20% - Accent1 3" xfId="2236" hidden="1"/>
    <cellStyle name="20% - Accent1 3" xfId="2273" hidden="1"/>
    <cellStyle name="20% - Accent1 3" xfId="2306" hidden="1"/>
    <cellStyle name="20% - Accent1 3" xfId="2338" hidden="1"/>
    <cellStyle name="20% - Accent1 3" xfId="2370" hidden="1"/>
    <cellStyle name="20% - Accent1 3" xfId="2403" hidden="1"/>
    <cellStyle name="20% - Accent1 3" xfId="2435" hidden="1"/>
    <cellStyle name="20% - Accent1 3" xfId="2468" hidden="1"/>
    <cellStyle name="20% - Accent1 3" xfId="2500" hidden="1"/>
    <cellStyle name="20% - Accent1 3" xfId="2533" hidden="1"/>
    <cellStyle name="20% - Accent1 3" xfId="2566" hidden="1"/>
    <cellStyle name="20% - Accent1 3" xfId="2599" hidden="1"/>
    <cellStyle name="20% - Accent1 3" xfId="2632" hidden="1"/>
    <cellStyle name="20% - Accent1 3" xfId="2665" hidden="1"/>
    <cellStyle name="20% - Accent1 3" xfId="1058" hidden="1"/>
    <cellStyle name="20% - Accent1 3" xfId="2779" hidden="1"/>
    <cellStyle name="20% - Accent1 3" xfId="2816" hidden="1"/>
    <cellStyle name="20% - Accent1 3" xfId="2849" hidden="1"/>
    <cellStyle name="20% - Accent1 3" xfId="2881" hidden="1"/>
    <cellStyle name="20% - Accent1 3" xfId="2913" hidden="1"/>
    <cellStyle name="20% - Accent1 3" xfId="2946" hidden="1"/>
    <cellStyle name="20% - Accent1 3" xfId="2978" hidden="1"/>
    <cellStyle name="20% - Accent1 3" xfId="3011" hidden="1"/>
    <cellStyle name="20% - Accent1 3" xfId="3043" hidden="1"/>
    <cellStyle name="20% - Accent1 3" xfId="3076" hidden="1"/>
    <cellStyle name="20% - Accent1 3" xfId="3109" hidden="1"/>
    <cellStyle name="20% - Accent1 3" xfId="3142" hidden="1"/>
    <cellStyle name="20% - Accent1 3" xfId="3175" hidden="1"/>
    <cellStyle name="20% - Accent1 3" xfId="3208" hidden="1"/>
    <cellStyle name="20% - Accent1 3" xfId="3241" hidden="1"/>
    <cellStyle name="20% - Accent1 3" xfId="3292" hidden="1"/>
    <cellStyle name="20% - Accent1 3" xfId="3329" hidden="1"/>
    <cellStyle name="20% - Accent1 3" xfId="3362" hidden="1"/>
    <cellStyle name="20% - Accent1 3" xfId="3394" hidden="1"/>
    <cellStyle name="20% - Accent1 3" xfId="3426" hidden="1"/>
    <cellStyle name="20% - Accent1 3" xfId="3459" hidden="1"/>
    <cellStyle name="20% - Accent1 3" xfId="3491" hidden="1"/>
    <cellStyle name="20% - Accent1 3" xfId="3524" hidden="1"/>
    <cellStyle name="20% - Accent1 3" xfId="3556" hidden="1"/>
    <cellStyle name="20% - Accent1 3" xfId="3589" hidden="1"/>
    <cellStyle name="20% - Accent1 3" xfId="3622" hidden="1"/>
    <cellStyle name="20% - Accent1 3" xfId="3655" hidden="1"/>
    <cellStyle name="20% - Accent1 3" xfId="3688" hidden="1"/>
    <cellStyle name="20% - Accent1 3" xfId="3721" hidden="1"/>
    <cellStyle name="20% - Accent1 3" xfId="3268" hidden="1"/>
    <cellStyle name="20% - Accent1 3" xfId="3769" hidden="1"/>
    <cellStyle name="20% - Accent1 3" xfId="3806" hidden="1"/>
    <cellStyle name="20% - Accent1 3" xfId="3839" hidden="1"/>
    <cellStyle name="20% - Accent1 3" xfId="3871" hidden="1"/>
    <cellStyle name="20% - Accent1 3" xfId="3903" hidden="1"/>
    <cellStyle name="20% - Accent1 3" xfId="3936" hidden="1"/>
    <cellStyle name="20% - Accent1 3" xfId="3968" hidden="1"/>
    <cellStyle name="20% - Accent1 3" xfId="4001" hidden="1"/>
    <cellStyle name="20% - Accent1 3" xfId="4033" hidden="1"/>
    <cellStyle name="20% - Accent1 3" xfId="4066" hidden="1"/>
    <cellStyle name="20% - Accent1 3" xfId="4099" hidden="1"/>
    <cellStyle name="20% - Accent1 3" xfId="4132" hidden="1"/>
    <cellStyle name="20% - Accent1 3" xfId="4165" hidden="1"/>
    <cellStyle name="20% - Accent1 3" xfId="4198" hidden="1"/>
    <cellStyle name="20% - Accent1 3" xfId="4247" hidden="1"/>
    <cellStyle name="20% - Accent1 3" xfId="4265" hidden="1"/>
    <cellStyle name="20% - Accent1 3" xfId="4298" hidden="1"/>
    <cellStyle name="20% - Accent1 3" xfId="4331" hidden="1"/>
    <cellStyle name="20% - Accent1 3" xfId="4364" hidden="1"/>
    <cellStyle name="20% - Accent1 3" xfId="4397" hidden="1"/>
    <cellStyle name="20% - Accent1 3" xfId="4430" hidden="1"/>
    <cellStyle name="20% - Accent1 3" xfId="4463" hidden="1"/>
    <cellStyle name="20% - Accent1 3" xfId="4496" hidden="1"/>
    <cellStyle name="20% - Accent1 3" xfId="4529" hidden="1"/>
    <cellStyle name="20% - Accent1 3" xfId="4562" hidden="1"/>
    <cellStyle name="20% - Accent1 3" xfId="4595" hidden="1"/>
    <cellStyle name="20% - Accent1 3" xfId="4632" hidden="1"/>
    <cellStyle name="20% - Accent1 3" xfId="4665" hidden="1"/>
    <cellStyle name="20% - Accent1 3" xfId="4697" hidden="1"/>
    <cellStyle name="20% - Accent1 3" xfId="4729" hidden="1"/>
    <cellStyle name="20% - Accent1 3" xfId="4762" hidden="1"/>
    <cellStyle name="20% - Accent1 3" xfId="4794" hidden="1"/>
    <cellStyle name="20% - Accent1 3" xfId="4827" hidden="1"/>
    <cellStyle name="20% - Accent1 3" xfId="4859" hidden="1"/>
    <cellStyle name="20% - Accent1 3" xfId="4892" hidden="1"/>
    <cellStyle name="20% - Accent1 3" xfId="4925" hidden="1"/>
    <cellStyle name="20% - Accent1 3" xfId="4958" hidden="1"/>
    <cellStyle name="20% - Accent1 3" xfId="4991" hidden="1"/>
    <cellStyle name="20% - Accent1 3" xfId="5024" hidden="1"/>
    <cellStyle name="20% - Accent1 3" xfId="5057" hidden="1"/>
    <cellStyle name="20% - Accent1 3" xfId="5097" hidden="1"/>
    <cellStyle name="20% - Accent1 3" xfId="5134" hidden="1"/>
    <cellStyle name="20% - Accent1 3" xfId="5167" hidden="1"/>
    <cellStyle name="20% - Accent1 3" xfId="5199" hidden="1"/>
    <cellStyle name="20% - Accent1 3" xfId="5231" hidden="1"/>
    <cellStyle name="20% - Accent1 3" xfId="5264" hidden="1"/>
    <cellStyle name="20% - Accent1 3" xfId="5296" hidden="1"/>
    <cellStyle name="20% - Accent1 3" xfId="5329" hidden="1"/>
    <cellStyle name="20% - Accent1 3" xfId="5361" hidden="1"/>
    <cellStyle name="20% - Accent1 3" xfId="5394" hidden="1"/>
    <cellStyle name="20% - Accent1 3" xfId="5427" hidden="1"/>
    <cellStyle name="20% - Accent1 3" xfId="5460" hidden="1"/>
    <cellStyle name="20% - Accent1 3" xfId="5493" hidden="1"/>
    <cellStyle name="20% - Accent1 3" xfId="5526" hidden="1"/>
    <cellStyle name="20% - Accent1 3" xfId="5559" hidden="1"/>
    <cellStyle name="20% - Accent1 3" xfId="5610" hidden="1"/>
    <cellStyle name="20% - Accent1 3" xfId="5647" hidden="1"/>
    <cellStyle name="20% - Accent1 3" xfId="5680" hidden="1"/>
    <cellStyle name="20% - Accent1 3" xfId="5712" hidden="1"/>
    <cellStyle name="20% - Accent1 3" xfId="5744" hidden="1"/>
    <cellStyle name="20% - Accent1 3" xfId="5777" hidden="1"/>
    <cellStyle name="20% - Accent1 3" xfId="5809" hidden="1"/>
    <cellStyle name="20% - Accent1 3" xfId="5842" hidden="1"/>
    <cellStyle name="20% - Accent1 3" xfId="5874" hidden="1"/>
    <cellStyle name="20% - Accent1 3" xfId="5907" hidden="1"/>
    <cellStyle name="20% - Accent1 3" xfId="5940" hidden="1"/>
    <cellStyle name="20% - Accent1 3" xfId="5973" hidden="1"/>
    <cellStyle name="20% - Accent1 3" xfId="6006" hidden="1"/>
    <cellStyle name="20% - Accent1 3" xfId="6039" hidden="1"/>
    <cellStyle name="20% - Accent1 3" xfId="5586" hidden="1"/>
    <cellStyle name="20% - Accent1 3" xfId="6087" hidden="1"/>
    <cellStyle name="20% - Accent1 3" xfId="6124" hidden="1"/>
    <cellStyle name="20% - Accent1 3" xfId="6157" hidden="1"/>
    <cellStyle name="20% - Accent1 3" xfId="6189" hidden="1"/>
    <cellStyle name="20% - Accent1 3" xfId="6221" hidden="1"/>
    <cellStyle name="20% - Accent1 3" xfId="6254" hidden="1"/>
    <cellStyle name="20% - Accent1 3" xfId="6286" hidden="1"/>
    <cellStyle name="20% - Accent1 3" xfId="6319" hidden="1"/>
    <cellStyle name="20% - Accent1 3" xfId="6351" hidden="1"/>
    <cellStyle name="20% - Accent1 3" xfId="6384" hidden="1"/>
    <cellStyle name="20% - Accent1 3" xfId="6417" hidden="1"/>
    <cellStyle name="20% - Accent1 3" xfId="6450" hidden="1"/>
    <cellStyle name="20% - Accent1 3" xfId="6483" hidden="1"/>
    <cellStyle name="20% - Accent1 3" xfId="6516" hidden="1"/>
    <cellStyle name="20% - Accent1 3" xfId="5073" hidden="1"/>
    <cellStyle name="20% - Accent1 3" xfId="6575" hidden="1"/>
    <cellStyle name="20% - Accent1 3" xfId="6612" hidden="1"/>
    <cellStyle name="20% - Accent1 3" xfId="6645" hidden="1"/>
    <cellStyle name="20% - Accent1 3" xfId="6677" hidden="1"/>
    <cellStyle name="20% - Accent1 3" xfId="6709" hidden="1"/>
    <cellStyle name="20% - Accent1 3" xfId="6742" hidden="1"/>
    <cellStyle name="20% - Accent1 3" xfId="6774" hidden="1"/>
    <cellStyle name="20% - Accent1 3" xfId="6807" hidden="1"/>
    <cellStyle name="20% - Accent1 3" xfId="6839" hidden="1"/>
    <cellStyle name="20% - Accent1 3" xfId="6872" hidden="1"/>
    <cellStyle name="20% - Accent1 3" xfId="6905" hidden="1"/>
    <cellStyle name="20% - Accent1 3" xfId="6938" hidden="1"/>
    <cellStyle name="20% - Accent1 3" xfId="6971" hidden="1"/>
    <cellStyle name="20% - Accent1 3" xfId="7004" hidden="1"/>
    <cellStyle name="20% - Accent1 3" xfId="7037" hidden="1"/>
    <cellStyle name="20% - Accent1 3" xfId="7088" hidden="1"/>
    <cellStyle name="20% - Accent1 3" xfId="7125" hidden="1"/>
    <cellStyle name="20% - Accent1 3" xfId="7158" hidden="1"/>
    <cellStyle name="20% - Accent1 3" xfId="7190" hidden="1"/>
    <cellStyle name="20% - Accent1 3" xfId="7222" hidden="1"/>
    <cellStyle name="20% - Accent1 3" xfId="7255" hidden="1"/>
    <cellStyle name="20% - Accent1 3" xfId="7287" hidden="1"/>
    <cellStyle name="20% - Accent1 3" xfId="7320" hidden="1"/>
    <cellStyle name="20% - Accent1 3" xfId="7352" hidden="1"/>
    <cellStyle name="20% - Accent1 3" xfId="7385" hidden="1"/>
    <cellStyle name="20% - Accent1 3" xfId="7418" hidden="1"/>
    <cellStyle name="20% - Accent1 3" xfId="7451" hidden="1"/>
    <cellStyle name="20% - Accent1 3" xfId="7484" hidden="1"/>
    <cellStyle name="20% - Accent1 3" xfId="7517" hidden="1"/>
    <cellStyle name="20% - Accent1 3" xfId="7064" hidden="1"/>
    <cellStyle name="20% - Accent1 3" xfId="7565" hidden="1"/>
    <cellStyle name="20% - Accent1 3" xfId="7602" hidden="1"/>
    <cellStyle name="20% - Accent1 3" xfId="7635" hidden="1"/>
    <cellStyle name="20% - Accent1 3" xfId="7667" hidden="1"/>
    <cellStyle name="20% - Accent1 3" xfId="7699" hidden="1"/>
    <cellStyle name="20% - Accent1 3" xfId="7732" hidden="1"/>
    <cellStyle name="20% - Accent1 3" xfId="7764" hidden="1"/>
    <cellStyle name="20% - Accent1 3" xfId="7797" hidden="1"/>
    <cellStyle name="20% - Accent1 3" xfId="7829" hidden="1"/>
    <cellStyle name="20% - Accent1 3" xfId="7862" hidden="1"/>
    <cellStyle name="20% - Accent1 3" xfId="7895" hidden="1"/>
    <cellStyle name="20% - Accent1 3" xfId="7928" hidden="1"/>
    <cellStyle name="20% - Accent1 3" xfId="7961" hidden="1"/>
    <cellStyle name="20% - Accent1 3" xfId="7994" hidden="1"/>
    <cellStyle name="20% - Accent1 3" xfId="1717"/>
    <cellStyle name="20% - Accent1 3 2" xfId="1570"/>
    <cellStyle name="20% - Accent2 2" xfId="20"/>
    <cellStyle name="20% - Accent2 2 2" xfId="1571"/>
    <cellStyle name="20% - Accent2 2 3" xfId="2708"/>
    <cellStyle name="20% - Accent2 3" xfId="217" hidden="1"/>
    <cellStyle name="20% - Accent2 3" xfId="246" hidden="1"/>
    <cellStyle name="20% - Accent2 3" xfId="279" hidden="1"/>
    <cellStyle name="20% - Accent2 3" xfId="312" hidden="1"/>
    <cellStyle name="20% - Accent2 3" xfId="345" hidden="1"/>
    <cellStyle name="20% - Accent2 3" xfId="379" hidden="1"/>
    <cellStyle name="20% - Accent2 3" xfId="412" hidden="1"/>
    <cellStyle name="20% - Accent2 3" xfId="445" hidden="1"/>
    <cellStyle name="20% - Accent2 3" xfId="478" hidden="1"/>
    <cellStyle name="20% - Accent2 3" xfId="511" hidden="1"/>
    <cellStyle name="20% - Accent2 3" xfId="544" hidden="1"/>
    <cellStyle name="20% - Accent2 3" xfId="577" hidden="1"/>
    <cellStyle name="20% - Accent2 3" xfId="614" hidden="1"/>
    <cellStyle name="20% - Accent2 3" xfId="647" hidden="1"/>
    <cellStyle name="20% - Accent2 3" xfId="679" hidden="1"/>
    <cellStyle name="20% - Accent2 3" xfId="711" hidden="1"/>
    <cellStyle name="20% - Accent2 3" xfId="744" hidden="1"/>
    <cellStyle name="20% - Accent2 3" xfId="776" hidden="1"/>
    <cellStyle name="20% - Accent2 3" xfId="809" hidden="1"/>
    <cellStyle name="20% - Accent2 3" xfId="841" hidden="1"/>
    <cellStyle name="20% - Accent2 3" xfId="874" hidden="1"/>
    <cellStyle name="20% - Accent2 3" xfId="907" hidden="1"/>
    <cellStyle name="20% - Accent2 3" xfId="940" hidden="1"/>
    <cellStyle name="20% - Accent2 3" xfId="973" hidden="1"/>
    <cellStyle name="20% - Accent2 3" xfId="1006" hidden="1"/>
    <cellStyle name="20% - Accent2 3" xfId="1039" hidden="1"/>
    <cellStyle name="20% - Accent2 3" xfId="1079" hidden="1"/>
    <cellStyle name="20% - Accent2 3" xfId="1117" hidden="1"/>
    <cellStyle name="20% - Accent2 3" xfId="1150" hidden="1"/>
    <cellStyle name="20% - Accent2 3" xfId="1182" hidden="1"/>
    <cellStyle name="20% - Accent2 3" xfId="1214" hidden="1"/>
    <cellStyle name="20% - Accent2 3" xfId="1247" hidden="1"/>
    <cellStyle name="20% - Accent2 3" xfId="1279" hidden="1"/>
    <cellStyle name="20% - Accent2 3" xfId="1312" hidden="1"/>
    <cellStyle name="20% - Accent2 3" xfId="1344" hidden="1"/>
    <cellStyle name="20% - Accent2 3" xfId="1377" hidden="1"/>
    <cellStyle name="20% - Accent2 3" xfId="1410" hidden="1"/>
    <cellStyle name="20% - Accent2 3" xfId="1443" hidden="1"/>
    <cellStyle name="20% - Accent2 3" xfId="1476" hidden="1"/>
    <cellStyle name="20% - Accent2 3" xfId="1509" hidden="1"/>
    <cellStyle name="20% - Accent2 3" xfId="1542" hidden="1"/>
    <cellStyle name="20% - Accent2 3" xfId="1756" hidden="1"/>
    <cellStyle name="20% - Accent2 3" xfId="1793" hidden="1"/>
    <cellStyle name="20% - Accent2 3" xfId="1826" hidden="1"/>
    <cellStyle name="20% - Accent2 3" xfId="1858" hidden="1"/>
    <cellStyle name="20% - Accent2 3" xfId="1890" hidden="1"/>
    <cellStyle name="20% - Accent2 3" xfId="1923" hidden="1"/>
    <cellStyle name="20% - Accent2 3" xfId="1955" hidden="1"/>
    <cellStyle name="20% - Accent2 3" xfId="1988" hidden="1"/>
    <cellStyle name="20% - Accent2 3" xfId="2020" hidden="1"/>
    <cellStyle name="20% - Accent2 3" xfId="2053" hidden="1"/>
    <cellStyle name="20% - Accent2 3" xfId="2086" hidden="1"/>
    <cellStyle name="20% - Accent2 3" xfId="2119" hidden="1"/>
    <cellStyle name="20% - Accent2 3" xfId="2152" hidden="1"/>
    <cellStyle name="20% - Accent2 3" xfId="2185" hidden="1"/>
    <cellStyle name="20% - Accent2 3" xfId="2218" hidden="1"/>
    <cellStyle name="20% - Accent2 3" xfId="2233" hidden="1"/>
    <cellStyle name="20% - Accent2 3" xfId="2270" hidden="1"/>
    <cellStyle name="20% - Accent2 3" xfId="2303" hidden="1"/>
    <cellStyle name="20% - Accent2 3" xfId="2335" hidden="1"/>
    <cellStyle name="20% - Accent2 3" xfId="2367" hidden="1"/>
    <cellStyle name="20% - Accent2 3" xfId="2400" hidden="1"/>
    <cellStyle name="20% - Accent2 3" xfId="2432" hidden="1"/>
    <cellStyle name="20% - Accent2 3" xfId="2465" hidden="1"/>
    <cellStyle name="20% - Accent2 3" xfId="2497" hidden="1"/>
    <cellStyle name="20% - Accent2 3" xfId="2530" hidden="1"/>
    <cellStyle name="20% - Accent2 3" xfId="2563" hidden="1"/>
    <cellStyle name="20% - Accent2 3" xfId="2596" hidden="1"/>
    <cellStyle name="20% - Accent2 3" xfId="2629" hidden="1"/>
    <cellStyle name="20% - Accent2 3" xfId="2662" hidden="1"/>
    <cellStyle name="20% - Accent2 3" xfId="2695" hidden="1"/>
    <cellStyle name="20% - Accent2 3" xfId="2776" hidden="1"/>
    <cellStyle name="20% - Accent2 3" xfId="2813" hidden="1"/>
    <cellStyle name="20% - Accent2 3" xfId="2846" hidden="1"/>
    <cellStyle name="20% - Accent2 3" xfId="2878" hidden="1"/>
    <cellStyle name="20% - Accent2 3" xfId="2910" hidden="1"/>
    <cellStyle name="20% - Accent2 3" xfId="2943" hidden="1"/>
    <cellStyle name="20% - Accent2 3" xfId="2975" hidden="1"/>
    <cellStyle name="20% - Accent2 3" xfId="3008" hidden="1"/>
    <cellStyle name="20% - Accent2 3" xfId="3040" hidden="1"/>
    <cellStyle name="20% - Accent2 3" xfId="3073" hidden="1"/>
    <cellStyle name="20% - Accent2 3" xfId="3106" hidden="1"/>
    <cellStyle name="20% - Accent2 3" xfId="3139" hidden="1"/>
    <cellStyle name="20% - Accent2 3" xfId="3172" hidden="1"/>
    <cellStyle name="20% - Accent2 3" xfId="3205" hidden="1"/>
    <cellStyle name="20% - Accent2 3" xfId="3238" hidden="1"/>
    <cellStyle name="20% - Accent2 3" xfId="3289" hidden="1"/>
    <cellStyle name="20% - Accent2 3" xfId="3326" hidden="1"/>
    <cellStyle name="20% - Accent2 3" xfId="3359" hidden="1"/>
    <cellStyle name="20% - Accent2 3" xfId="3391" hidden="1"/>
    <cellStyle name="20% - Accent2 3" xfId="3423" hidden="1"/>
    <cellStyle name="20% - Accent2 3" xfId="3456" hidden="1"/>
    <cellStyle name="20% - Accent2 3" xfId="3488" hidden="1"/>
    <cellStyle name="20% - Accent2 3" xfId="3521" hidden="1"/>
    <cellStyle name="20% - Accent2 3" xfId="3553" hidden="1"/>
    <cellStyle name="20% - Accent2 3" xfId="3586" hidden="1"/>
    <cellStyle name="20% - Accent2 3" xfId="3619" hidden="1"/>
    <cellStyle name="20% - Accent2 3" xfId="3652" hidden="1"/>
    <cellStyle name="20% - Accent2 3" xfId="3685" hidden="1"/>
    <cellStyle name="20% - Accent2 3" xfId="3718" hidden="1"/>
    <cellStyle name="20% - Accent2 3" xfId="3751" hidden="1"/>
    <cellStyle name="20% - Accent2 3" xfId="3766" hidden="1"/>
    <cellStyle name="20% - Accent2 3" xfId="3803" hidden="1"/>
    <cellStyle name="20% - Accent2 3" xfId="3836" hidden="1"/>
    <cellStyle name="20% - Accent2 3" xfId="3868" hidden="1"/>
    <cellStyle name="20% - Accent2 3" xfId="3900" hidden="1"/>
    <cellStyle name="20% - Accent2 3" xfId="3933" hidden="1"/>
    <cellStyle name="20% - Accent2 3" xfId="3965" hidden="1"/>
    <cellStyle name="20% - Accent2 3" xfId="3998" hidden="1"/>
    <cellStyle name="20% - Accent2 3" xfId="4030" hidden="1"/>
    <cellStyle name="20% - Accent2 3" xfId="4063" hidden="1"/>
    <cellStyle name="20% - Accent2 3" xfId="4096" hidden="1"/>
    <cellStyle name="20% - Accent2 3" xfId="4129" hidden="1"/>
    <cellStyle name="20% - Accent2 3" xfId="4162" hidden="1"/>
    <cellStyle name="20% - Accent2 3" xfId="4195" hidden="1"/>
    <cellStyle name="20% - Accent2 3" xfId="4228" hidden="1"/>
    <cellStyle name="20% - Accent2 3" xfId="4262" hidden="1"/>
    <cellStyle name="20% - Accent2 3" xfId="4295" hidden="1"/>
    <cellStyle name="20% - Accent2 3" xfId="4328" hidden="1"/>
    <cellStyle name="20% - Accent2 3" xfId="4361" hidden="1"/>
    <cellStyle name="20% - Accent2 3" xfId="4394" hidden="1"/>
    <cellStyle name="20% - Accent2 3" xfId="4427" hidden="1"/>
    <cellStyle name="20% - Accent2 3" xfId="4460" hidden="1"/>
    <cellStyle name="20% - Accent2 3" xfId="4493" hidden="1"/>
    <cellStyle name="20% - Accent2 3" xfId="4526" hidden="1"/>
    <cellStyle name="20% - Accent2 3" xfId="4559" hidden="1"/>
    <cellStyle name="20% - Accent2 3" xfId="4592" hidden="1"/>
    <cellStyle name="20% - Accent2 3" xfId="4629" hidden="1"/>
    <cellStyle name="20% - Accent2 3" xfId="4662" hidden="1"/>
    <cellStyle name="20% - Accent2 3" xfId="4694" hidden="1"/>
    <cellStyle name="20% - Accent2 3" xfId="4726" hidden="1"/>
    <cellStyle name="20% - Accent2 3" xfId="4759" hidden="1"/>
    <cellStyle name="20% - Accent2 3" xfId="4791" hidden="1"/>
    <cellStyle name="20% - Accent2 3" xfId="4824" hidden="1"/>
    <cellStyle name="20% - Accent2 3" xfId="4856" hidden="1"/>
    <cellStyle name="20% - Accent2 3" xfId="4889" hidden="1"/>
    <cellStyle name="20% - Accent2 3" xfId="4922" hidden="1"/>
    <cellStyle name="20% - Accent2 3" xfId="4955" hidden="1"/>
    <cellStyle name="20% - Accent2 3" xfId="4988" hidden="1"/>
    <cellStyle name="20% - Accent2 3" xfId="5021" hidden="1"/>
    <cellStyle name="20% - Accent2 3" xfId="5054" hidden="1"/>
    <cellStyle name="20% - Accent2 3" xfId="5094" hidden="1"/>
    <cellStyle name="20% - Accent2 3" xfId="5131" hidden="1"/>
    <cellStyle name="20% - Accent2 3" xfId="5164" hidden="1"/>
    <cellStyle name="20% - Accent2 3" xfId="5196" hidden="1"/>
    <cellStyle name="20% - Accent2 3" xfId="5228" hidden="1"/>
    <cellStyle name="20% - Accent2 3" xfId="5261" hidden="1"/>
    <cellStyle name="20% - Accent2 3" xfId="5293" hidden="1"/>
    <cellStyle name="20% - Accent2 3" xfId="5326" hidden="1"/>
    <cellStyle name="20% - Accent2 3" xfId="5358" hidden="1"/>
    <cellStyle name="20% - Accent2 3" xfId="5391" hidden="1"/>
    <cellStyle name="20% - Accent2 3" xfId="5424" hidden="1"/>
    <cellStyle name="20% - Accent2 3" xfId="5457" hidden="1"/>
    <cellStyle name="20% - Accent2 3" xfId="5490" hidden="1"/>
    <cellStyle name="20% - Accent2 3" xfId="5523" hidden="1"/>
    <cellStyle name="20% - Accent2 3" xfId="5556" hidden="1"/>
    <cellStyle name="20% - Accent2 3" xfId="5607" hidden="1"/>
    <cellStyle name="20% - Accent2 3" xfId="5644" hidden="1"/>
    <cellStyle name="20% - Accent2 3" xfId="5677" hidden="1"/>
    <cellStyle name="20% - Accent2 3" xfId="5709" hidden="1"/>
    <cellStyle name="20% - Accent2 3" xfId="5741" hidden="1"/>
    <cellStyle name="20% - Accent2 3" xfId="5774" hidden="1"/>
    <cellStyle name="20% - Accent2 3" xfId="5806" hidden="1"/>
    <cellStyle name="20% - Accent2 3" xfId="5839" hidden="1"/>
    <cellStyle name="20% - Accent2 3" xfId="5871" hidden="1"/>
    <cellStyle name="20% - Accent2 3" xfId="5904" hidden="1"/>
    <cellStyle name="20% - Accent2 3" xfId="5937" hidden="1"/>
    <cellStyle name="20% - Accent2 3" xfId="5970" hidden="1"/>
    <cellStyle name="20% - Accent2 3" xfId="6003" hidden="1"/>
    <cellStyle name="20% - Accent2 3" xfId="6036" hidden="1"/>
    <cellStyle name="20% - Accent2 3" xfId="6069" hidden="1"/>
    <cellStyle name="20% - Accent2 3" xfId="6084" hidden="1"/>
    <cellStyle name="20% - Accent2 3" xfId="6121" hidden="1"/>
    <cellStyle name="20% - Accent2 3" xfId="6154" hidden="1"/>
    <cellStyle name="20% - Accent2 3" xfId="6186" hidden="1"/>
    <cellStyle name="20% - Accent2 3" xfId="6218" hidden="1"/>
    <cellStyle name="20% - Accent2 3" xfId="6251" hidden="1"/>
    <cellStyle name="20% - Accent2 3" xfId="6283" hidden="1"/>
    <cellStyle name="20% - Accent2 3" xfId="6316" hidden="1"/>
    <cellStyle name="20% - Accent2 3" xfId="6348" hidden="1"/>
    <cellStyle name="20% - Accent2 3" xfId="6381" hidden="1"/>
    <cellStyle name="20% - Accent2 3" xfId="6414" hidden="1"/>
    <cellStyle name="20% - Accent2 3" xfId="6447" hidden="1"/>
    <cellStyle name="20% - Accent2 3" xfId="6480" hidden="1"/>
    <cellStyle name="20% - Accent2 3" xfId="6513" hidden="1"/>
    <cellStyle name="20% - Accent2 3" xfId="6546" hidden="1"/>
    <cellStyle name="20% - Accent2 3" xfId="6572" hidden="1"/>
    <cellStyle name="20% - Accent2 3" xfId="6609" hidden="1"/>
    <cellStyle name="20% - Accent2 3" xfId="6642" hidden="1"/>
    <cellStyle name="20% - Accent2 3" xfId="6674" hidden="1"/>
    <cellStyle name="20% - Accent2 3" xfId="6706" hidden="1"/>
    <cellStyle name="20% - Accent2 3" xfId="6739" hidden="1"/>
    <cellStyle name="20% - Accent2 3" xfId="6771" hidden="1"/>
    <cellStyle name="20% - Accent2 3" xfId="6804" hidden="1"/>
    <cellStyle name="20% - Accent2 3" xfId="6836" hidden="1"/>
    <cellStyle name="20% - Accent2 3" xfId="6869" hidden="1"/>
    <cellStyle name="20% - Accent2 3" xfId="6902" hidden="1"/>
    <cellStyle name="20% - Accent2 3" xfId="6935" hidden="1"/>
    <cellStyle name="20% - Accent2 3" xfId="6968" hidden="1"/>
    <cellStyle name="20% - Accent2 3" xfId="7001" hidden="1"/>
    <cellStyle name="20% - Accent2 3" xfId="7034" hidden="1"/>
    <cellStyle name="20% - Accent2 3" xfId="7085" hidden="1"/>
    <cellStyle name="20% - Accent2 3" xfId="7122" hidden="1"/>
    <cellStyle name="20% - Accent2 3" xfId="7155" hidden="1"/>
    <cellStyle name="20% - Accent2 3" xfId="7187" hidden="1"/>
    <cellStyle name="20% - Accent2 3" xfId="7219" hidden="1"/>
    <cellStyle name="20% - Accent2 3" xfId="7252" hidden="1"/>
    <cellStyle name="20% - Accent2 3" xfId="7284" hidden="1"/>
    <cellStyle name="20% - Accent2 3" xfId="7317" hidden="1"/>
    <cellStyle name="20% - Accent2 3" xfId="7349" hidden="1"/>
    <cellStyle name="20% - Accent2 3" xfId="7382" hidden="1"/>
    <cellStyle name="20% - Accent2 3" xfId="7415" hidden="1"/>
    <cellStyle name="20% - Accent2 3" xfId="7448" hidden="1"/>
    <cellStyle name="20% - Accent2 3" xfId="7481" hidden="1"/>
    <cellStyle name="20% - Accent2 3" xfId="7514" hidden="1"/>
    <cellStyle name="20% - Accent2 3" xfId="7547" hidden="1"/>
    <cellStyle name="20% - Accent2 3" xfId="7562" hidden="1"/>
    <cellStyle name="20% - Accent2 3" xfId="7599" hidden="1"/>
    <cellStyle name="20% - Accent2 3" xfId="7632" hidden="1"/>
    <cellStyle name="20% - Accent2 3" xfId="7664" hidden="1"/>
    <cellStyle name="20% - Accent2 3" xfId="7696" hidden="1"/>
    <cellStyle name="20% - Accent2 3" xfId="7729" hidden="1"/>
    <cellStyle name="20% - Accent2 3" xfId="7761" hidden="1"/>
    <cellStyle name="20% - Accent2 3" xfId="7794" hidden="1"/>
    <cellStyle name="20% - Accent2 3" xfId="7826" hidden="1"/>
    <cellStyle name="20% - Accent2 3" xfId="7859" hidden="1"/>
    <cellStyle name="20% - Accent2 3" xfId="7892" hidden="1"/>
    <cellStyle name="20% - Accent2 3" xfId="7925" hidden="1"/>
    <cellStyle name="20% - Accent2 3" xfId="7958" hidden="1"/>
    <cellStyle name="20% - Accent2 3" xfId="7991" hidden="1"/>
    <cellStyle name="20% - Accent2 3" xfId="8024"/>
    <cellStyle name="20% - Accent3 2" xfId="21"/>
    <cellStyle name="20% - Accent3 2 2" xfId="1572"/>
    <cellStyle name="20% - Accent3 2 3" xfId="2709"/>
    <cellStyle name="20% - Accent3 3" xfId="220" hidden="1"/>
    <cellStyle name="20% - Accent3 3" xfId="243" hidden="1"/>
    <cellStyle name="20% - Accent3 3" xfId="276" hidden="1"/>
    <cellStyle name="20% - Accent3 3" xfId="309" hidden="1"/>
    <cellStyle name="20% - Accent3 3" xfId="342" hidden="1"/>
    <cellStyle name="20% - Accent3 3" xfId="376" hidden="1"/>
    <cellStyle name="20% - Accent3 3" xfId="409" hidden="1"/>
    <cellStyle name="20% - Accent3 3" xfId="442" hidden="1"/>
    <cellStyle name="20% - Accent3 3" xfId="475" hidden="1"/>
    <cellStyle name="20% - Accent3 3" xfId="508" hidden="1"/>
    <cellStyle name="20% - Accent3 3" xfId="541" hidden="1"/>
    <cellStyle name="20% - Accent3 3" xfId="574" hidden="1"/>
    <cellStyle name="20% - Accent3 3" xfId="611" hidden="1"/>
    <cellStyle name="20% - Accent3 3" xfId="644" hidden="1"/>
    <cellStyle name="20% - Accent3 3" xfId="676" hidden="1"/>
    <cellStyle name="20% - Accent3 3" xfId="708" hidden="1"/>
    <cellStyle name="20% - Accent3 3" xfId="741" hidden="1"/>
    <cellStyle name="20% - Accent3 3" xfId="773" hidden="1"/>
    <cellStyle name="20% - Accent3 3" xfId="806" hidden="1"/>
    <cellStyle name="20% - Accent3 3" xfId="838" hidden="1"/>
    <cellStyle name="20% - Accent3 3" xfId="871" hidden="1"/>
    <cellStyle name="20% - Accent3 3" xfId="904" hidden="1"/>
    <cellStyle name="20% - Accent3 3" xfId="937" hidden="1"/>
    <cellStyle name="20% - Accent3 3" xfId="970" hidden="1"/>
    <cellStyle name="20% - Accent3 3" xfId="1003" hidden="1"/>
    <cellStyle name="20% - Accent3 3" xfId="1036" hidden="1"/>
    <cellStyle name="20% - Accent3 3" xfId="1076" hidden="1"/>
    <cellStyle name="20% - Accent3 3" xfId="1114" hidden="1"/>
    <cellStyle name="20% - Accent3 3" xfId="1147" hidden="1"/>
    <cellStyle name="20% - Accent3 3" xfId="1179" hidden="1"/>
    <cellStyle name="20% - Accent3 3" xfId="1211" hidden="1"/>
    <cellStyle name="20% - Accent3 3" xfId="1244" hidden="1"/>
    <cellStyle name="20% - Accent3 3" xfId="1276" hidden="1"/>
    <cellStyle name="20% - Accent3 3" xfId="1309" hidden="1"/>
    <cellStyle name="20% - Accent3 3" xfId="1341" hidden="1"/>
    <cellStyle name="20% - Accent3 3" xfId="1374" hidden="1"/>
    <cellStyle name="20% - Accent3 3" xfId="1407" hidden="1"/>
    <cellStyle name="20% - Accent3 3" xfId="1440" hidden="1"/>
    <cellStyle name="20% - Accent3 3" xfId="1473" hidden="1"/>
    <cellStyle name="20% - Accent3 3" xfId="1506" hidden="1"/>
    <cellStyle name="20% - Accent3 3" xfId="1539" hidden="1"/>
    <cellStyle name="20% - Accent3 3" xfId="1753" hidden="1"/>
    <cellStyle name="20% - Accent3 3" xfId="1790" hidden="1"/>
    <cellStyle name="20% - Accent3 3" xfId="1823" hidden="1"/>
    <cellStyle name="20% - Accent3 3" xfId="1855" hidden="1"/>
    <cellStyle name="20% - Accent3 3" xfId="1887" hidden="1"/>
    <cellStyle name="20% - Accent3 3" xfId="1920" hidden="1"/>
    <cellStyle name="20% - Accent3 3" xfId="1952" hidden="1"/>
    <cellStyle name="20% - Accent3 3" xfId="1985" hidden="1"/>
    <cellStyle name="20% - Accent3 3" xfId="2017" hidden="1"/>
    <cellStyle name="20% - Accent3 3" xfId="2050" hidden="1"/>
    <cellStyle name="20% - Accent3 3" xfId="2083" hidden="1"/>
    <cellStyle name="20% - Accent3 3" xfId="2116" hidden="1"/>
    <cellStyle name="20% - Accent3 3" xfId="2149" hidden="1"/>
    <cellStyle name="20% - Accent3 3" xfId="2182" hidden="1"/>
    <cellStyle name="20% - Accent3 3" xfId="2215" hidden="1"/>
    <cellStyle name="20% - Accent3 3" xfId="2230" hidden="1"/>
    <cellStyle name="20% - Accent3 3" xfId="2267" hidden="1"/>
    <cellStyle name="20% - Accent3 3" xfId="2300" hidden="1"/>
    <cellStyle name="20% - Accent3 3" xfId="2332" hidden="1"/>
    <cellStyle name="20% - Accent3 3" xfId="2364" hidden="1"/>
    <cellStyle name="20% - Accent3 3" xfId="2397" hidden="1"/>
    <cellStyle name="20% - Accent3 3" xfId="2429" hidden="1"/>
    <cellStyle name="20% - Accent3 3" xfId="2462" hidden="1"/>
    <cellStyle name="20% - Accent3 3" xfId="2494" hidden="1"/>
    <cellStyle name="20% - Accent3 3" xfId="2527" hidden="1"/>
    <cellStyle name="20% - Accent3 3" xfId="2560" hidden="1"/>
    <cellStyle name="20% - Accent3 3" xfId="2593" hidden="1"/>
    <cellStyle name="20% - Accent3 3" xfId="2626" hidden="1"/>
    <cellStyle name="20% - Accent3 3" xfId="2659" hidden="1"/>
    <cellStyle name="20% - Accent3 3" xfId="2692" hidden="1"/>
    <cellStyle name="20% - Accent3 3" xfId="2773" hidden="1"/>
    <cellStyle name="20% - Accent3 3" xfId="2810" hidden="1"/>
    <cellStyle name="20% - Accent3 3" xfId="2843" hidden="1"/>
    <cellStyle name="20% - Accent3 3" xfId="2875" hidden="1"/>
    <cellStyle name="20% - Accent3 3" xfId="2907" hidden="1"/>
    <cellStyle name="20% - Accent3 3" xfId="2940" hidden="1"/>
    <cellStyle name="20% - Accent3 3" xfId="2972" hidden="1"/>
    <cellStyle name="20% - Accent3 3" xfId="3005" hidden="1"/>
    <cellStyle name="20% - Accent3 3" xfId="3037" hidden="1"/>
    <cellStyle name="20% - Accent3 3" xfId="3070" hidden="1"/>
    <cellStyle name="20% - Accent3 3" xfId="3103" hidden="1"/>
    <cellStyle name="20% - Accent3 3" xfId="3136" hidden="1"/>
    <cellStyle name="20% - Accent3 3" xfId="3169" hidden="1"/>
    <cellStyle name="20% - Accent3 3" xfId="3202" hidden="1"/>
    <cellStyle name="20% - Accent3 3" xfId="3235" hidden="1"/>
    <cellStyle name="20% - Accent3 3" xfId="3286" hidden="1"/>
    <cellStyle name="20% - Accent3 3" xfId="3323" hidden="1"/>
    <cellStyle name="20% - Accent3 3" xfId="3356" hidden="1"/>
    <cellStyle name="20% - Accent3 3" xfId="3388" hidden="1"/>
    <cellStyle name="20% - Accent3 3" xfId="3420" hidden="1"/>
    <cellStyle name="20% - Accent3 3" xfId="3453" hidden="1"/>
    <cellStyle name="20% - Accent3 3" xfId="3485" hidden="1"/>
    <cellStyle name="20% - Accent3 3" xfId="3518" hidden="1"/>
    <cellStyle name="20% - Accent3 3" xfId="3550" hidden="1"/>
    <cellStyle name="20% - Accent3 3" xfId="3583" hidden="1"/>
    <cellStyle name="20% - Accent3 3" xfId="3616" hidden="1"/>
    <cellStyle name="20% - Accent3 3" xfId="3649" hidden="1"/>
    <cellStyle name="20% - Accent3 3" xfId="3682" hidden="1"/>
    <cellStyle name="20% - Accent3 3" xfId="3715" hidden="1"/>
    <cellStyle name="20% - Accent3 3" xfId="3748" hidden="1"/>
    <cellStyle name="20% - Accent3 3" xfId="3763" hidden="1"/>
    <cellStyle name="20% - Accent3 3" xfId="3800" hidden="1"/>
    <cellStyle name="20% - Accent3 3" xfId="3833" hidden="1"/>
    <cellStyle name="20% - Accent3 3" xfId="3865" hidden="1"/>
    <cellStyle name="20% - Accent3 3" xfId="3897" hidden="1"/>
    <cellStyle name="20% - Accent3 3" xfId="3930" hidden="1"/>
    <cellStyle name="20% - Accent3 3" xfId="3962" hidden="1"/>
    <cellStyle name="20% - Accent3 3" xfId="3995" hidden="1"/>
    <cellStyle name="20% - Accent3 3" xfId="4027" hidden="1"/>
    <cellStyle name="20% - Accent3 3" xfId="4060" hidden="1"/>
    <cellStyle name="20% - Accent3 3" xfId="4093" hidden="1"/>
    <cellStyle name="20% - Accent3 3" xfId="4126" hidden="1"/>
    <cellStyle name="20% - Accent3 3" xfId="4159" hidden="1"/>
    <cellStyle name="20% - Accent3 3" xfId="4192" hidden="1"/>
    <cellStyle name="20% - Accent3 3" xfId="4225" hidden="1"/>
    <cellStyle name="20% - Accent3 3" xfId="4259" hidden="1"/>
    <cellStyle name="20% - Accent3 3" xfId="4292" hidden="1"/>
    <cellStyle name="20% - Accent3 3" xfId="4325" hidden="1"/>
    <cellStyle name="20% - Accent3 3" xfId="4358" hidden="1"/>
    <cellStyle name="20% - Accent3 3" xfId="4391" hidden="1"/>
    <cellStyle name="20% - Accent3 3" xfId="4424" hidden="1"/>
    <cellStyle name="20% - Accent3 3" xfId="4457" hidden="1"/>
    <cellStyle name="20% - Accent3 3" xfId="4490" hidden="1"/>
    <cellStyle name="20% - Accent3 3" xfId="4523" hidden="1"/>
    <cellStyle name="20% - Accent3 3" xfId="4556" hidden="1"/>
    <cellStyle name="20% - Accent3 3" xfId="4589" hidden="1"/>
    <cellStyle name="20% - Accent3 3" xfId="4626" hidden="1"/>
    <cellStyle name="20% - Accent3 3" xfId="4659" hidden="1"/>
    <cellStyle name="20% - Accent3 3" xfId="4691" hidden="1"/>
    <cellStyle name="20% - Accent3 3" xfId="4723" hidden="1"/>
    <cellStyle name="20% - Accent3 3" xfId="4756" hidden="1"/>
    <cellStyle name="20% - Accent3 3" xfId="4788" hidden="1"/>
    <cellStyle name="20% - Accent3 3" xfId="4821" hidden="1"/>
    <cellStyle name="20% - Accent3 3" xfId="4853" hidden="1"/>
    <cellStyle name="20% - Accent3 3" xfId="4886" hidden="1"/>
    <cellStyle name="20% - Accent3 3" xfId="4919" hidden="1"/>
    <cellStyle name="20% - Accent3 3" xfId="4952" hidden="1"/>
    <cellStyle name="20% - Accent3 3" xfId="4985" hidden="1"/>
    <cellStyle name="20% - Accent3 3" xfId="5018" hidden="1"/>
    <cellStyle name="20% - Accent3 3" xfId="5051" hidden="1"/>
    <cellStyle name="20% - Accent3 3" xfId="5091" hidden="1"/>
    <cellStyle name="20% - Accent3 3" xfId="5128" hidden="1"/>
    <cellStyle name="20% - Accent3 3" xfId="5161" hidden="1"/>
    <cellStyle name="20% - Accent3 3" xfId="5193" hidden="1"/>
    <cellStyle name="20% - Accent3 3" xfId="5225" hidden="1"/>
    <cellStyle name="20% - Accent3 3" xfId="5258" hidden="1"/>
    <cellStyle name="20% - Accent3 3" xfId="5290" hidden="1"/>
    <cellStyle name="20% - Accent3 3" xfId="5323" hidden="1"/>
    <cellStyle name="20% - Accent3 3" xfId="5355" hidden="1"/>
    <cellStyle name="20% - Accent3 3" xfId="5388" hidden="1"/>
    <cellStyle name="20% - Accent3 3" xfId="5421" hidden="1"/>
    <cellStyle name="20% - Accent3 3" xfId="5454" hidden="1"/>
    <cellStyle name="20% - Accent3 3" xfId="5487" hidden="1"/>
    <cellStyle name="20% - Accent3 3" xfId="5520" hidden="1"/>
    <cellStyle name="20% - Accent3 3" xfId="5553" hidden="1"/>
    <cellStyle name="20% - Accent3 3" xfId="5604" hidden="1"/>
    <cellStyle name="20% - Accent3 3" xfId="5641" hidden="1"/>
    <cellStyle name="20% - Accent3 3" xfId="5674" hidden="1"/>
    <cellStyle name="20% - Accent3 3" xfId="5706" hidden="1"/>
    <cellStyle name="20% - Accent3 3" xfId="5738" hidden="1"/>
    <cellStyle name="20% - Accent3 3" xfId="5771" hidden="1"/>
    <cellStyle name="20% - Accent3 3" xfId="5803" hidden="1"/>
    <cellStyle name="20% - Accent3 3" xfId="5836" hidden="1"/>
    <cellStyle name="20% - Accent3 3" xfId="5868" hidden="1"/>
    <cellStyle name="20% - Accent3 3" xfId="5901" hidden="1"/>
    <cellStyle name="20% - Accent3 3" xfId="5934" hidden="1"/>
    <cellStyle name="20% - Accent3 3" xfId="5967" hidden="1"/>
    <cellStyle name="20% - Accent3 3" xfId="6000" hidden="1"/>
    <cellStyle name="20% - Accent3 3" xfId="6033" hidden="1"/>
    <cellStyle name="20% - Accent3 3" xfId="6066" hidden="1"/>
    <cellStyle name="20% - Accent3 3" xfId="6081" hidden="1"/>
    <cellStyle name="20% - Accent3 3" xfId="6118" hidden="1"/>
    <cellStyle name="20% - Accent3 3" xfId="6151" hidden="1"/>
    <cellStyle name="20% - Accent3 3" xfId="6183" hidden="1"/>
    <cellStyle name="20% - Accent3 3" xfId="6215" hidden="1"/>
    <cellStyle name="20% - Accent3 3" xfId="6248" hidden="1"/>
    <cellStyle name="20% - Accent3 3" xfId="6280" hidden="1"/>
    <cellStyle name="20% - Accent3 3" xfId="6313" hidden="1"/>
    <cellStyle name="20% - Accent3 3" xfId="6345" hidden="1"/>
    <cellStyle name="20% - Accent3 3" xfId="6378" hidden="1"/>
    <cellStyle name="20% - Accent3 3" xfId="6411" hidden="1"/>
    <cellStyle name="20% - Accent3 3" xfId="6444" hidden="1"/>
    <cellStyle name="20% - Accent3 3" xfId="6477" hidden="1"/>
    <cellStyle name="20% - Accent3 3" xfId="6510" hidden="1"/>
    <cellStyle name="20% - Accent3 3" xfId="6543" hidden="1"/>
    <cellStyle name="20% - Accent3 3" xfId="6569" hidden="1"/>
    <cellStyle name="20% - Accent3 3" xfId="6606" hidden="1"/>
    <cellStyle name="20% - Accent3 3" xfId="6639" hidden="1"/>
    <cellStyle name="20% - Accent3 3" xfId="6671" hidden="1"/>
    <cellStyle name="20% - Accent3 3" xfId="6703" hidden="1"/>
    <cellStyle name="20% - Accent3 3" xfId="6736" hidden="1"/>
    <cellStyle name="20% - Accent3 3" xfId="6768" hidden="1"/>
    <cellStyle name="20% - Accent3 3" xfId="6801" hidden="1"/>
    <cellStyle name="20% - Accent3 3" xfId="6833" hidden="1"/>
    <cellStyle name="20% - Accent3 3" xfId="6866" hidden="1"/>
    <cellStyle name="20% - Accent3 3" xfId="6899" hidden="1"/>
    <cellStyle name="20% - Accent3 3" xfId="6932" hidden="1"/>
    <cellStyle name="20% - Accent3 3" xfId="6965" hidden="1"/>
    <cellStyle name="20% - Accent3 3" xfId="6998" hidden="1"/>
    <cellStyle name="20% - Accent3 3" xfId="7031" hidden="1"/>
    <cellStyle name="20% - Accent3 3" xfId="7082" hidden="1"/>
    <cellStyle name="20% - Accent3 3" xfId="7119" hidden="1"/>
    <cellStyle name="20% - Accent3 3" xfId="7152" hidden="1"/>
    <cellStyle name="20% - Accent3 3" xfId="7184" hidden="1"/>
    <cellStyle name="20% - Accent3 3" xfId="7216" hidden="1"/>
    <cellStyle name="20% - Accent3 3" xfId="7249" hidden="1"/>
    <cellStyle name="20% - Accent3 3" xfId="7281" hidden="1"/>
    <cellStyle name="20% - Accent3 3" xfId="7314" hidden="1"/>
    <cellStyle name="20% - Accent3 3" xfId="7346" hidden="1"/>
    <cellStyle name="20% - Accent3 3" xfId="7379" hidden="1"/>
    <cellStyle name="20% - Accent3 3" xfId="7412" hidden="1"/>
    <cellStyle name="20% - Accent3 3" xfId="7445" hidden="1"/>
    <cellStyle name="20% - Accent3 3" xfId="7478" hidden="1"/>
    <cellStyle name="20% - Accent3 3" xfId="7511" hidden="1"/>
    <cellStyle name="20% - Accent3 3" xfId="7544" hidden="1"/>
    <cellStyle name="20% - Accent3 3" xfId="7559" hidden="1"/>
    <cellStyle name="20% - Accent3 3" xfId="7596" hidden="1"/>
    <cellStyle name="20% - Accent3 3" xfId="7629" hidden="1"/>
    <cellStyle name="20% - Accent3 3" xfId="7661" hidden="1"/>
    <cellStyle name="20% - Accent3 3" xfId="7693" hidden="1"/>
    <cellStyle name="20% - Accent3 3" xfId="7726" hidden="1"/>
    <cellStyle name="20% - Accent3 3" xfId="7758" hidden="1"/>
    <cellStyle name="20% - Accent3 3" xfId="7791" hidden="1"/>
    <cellStyle name="20% - Accent3 3" xfId="7823" hidden="1"/>
    <cellStyle name="20% - Accent3 3" xfId="7856" hidden="1"/>
    <cellStyle name="20% - Accent3 3" xfId="7889" hidden="1"/>
    <cellStyle name="20% - Accent3 3" xfId="7922" hidden="1"/>
    <cellStyle name="20% - Accent3 3" xfId="7955" hidden="1"/>
    <cellStyle name="20% - Accent3 3" xfId="7988" hidden="1"/>
    <cellStyle name="20% - Accent3 3" xfId="8021"/>
    <cellStyle name="20% - Accent4 2" xfId="22"/>
    <cellStyle name="20% - Accent4 2 2" xfId="1573"/>
    <cellStyle name="20% - Accent4 2 3" xfId="2710"/>
    <cellStyle name="20% - Accent4 3" xfId="223" hidden="1"/>
    <cellStyle name="20% - Accent4 3" xfId="240" hidden="1"/>
    <cellStyle name="20% - Accent4 3" xfId="273" hidden="1"/>
    <cellStyle name="20% - Accent4 3" xfId="306" hidden="1"/>
    <cellStyle name="20% - Accent4 3" xfId="339" hidden="1"/>
    <cellStyle name="20% - Accent4 3" xfId="373" hidden="1"/>
    <cellStyle name="20% - Accent4 3" xfId="406" hidden="1"/>
    <cellStyle name="20% - Accent4 3" xfId="439" hidden="1"/>
    <cellStyle name="20% - Accent4 3" xfId="472" hidden="1"/>
    <cellStyle name="20% - Accent4 3" xfId="505" hidden="1"/>
    <cellStyle name="20% - Accent4 3" xfId="538" hidden="1"/>
    <cellStyle name="20% - Accent4 3" xfId="571" hidden="1"/>
    <cellStyle name="20% - Accent4 3" xfId="608" hidden="1"/>
    <cellStyle name="20% - Accent4 3" xfId="641" hidden="1"/>
    <cellStyle name="20% - Accent4 3" xfId="673" hidden="1"/>
    <cellStyle name="20% - Accent4 3" xfId="705" hidden="1"/>
    <cellStyle name="20% - Accent4 3" xfId="738" hidden="1"/>
    <cellStyle name="20% - Accent4 3" xfId="770" hidden="1"/>
    <cellStyle name="20% - Accent4 3" xfId="803" hidden="1"/>
    <cellStyle name="20% - Accent4 3" xfId="835" hidden="1"/>
    <cellStyle name="20% - Accent4 3" xfId="868" hidden="1"/>
    <cellStyle name="20% - Accent4 3" xfId="901" hidden="1"/>
    <cellStyle name="20% - Accent4 3" xfId="934" hidden="1"/>
    <cellStyle name="20% - Accent4 3" xfId="967" hidden="1"/>
    <cellStyle name="20% - Accent4 3" xfId="1000" hidden="1"/>
    <cellStyle name="20% - Accent4 3" xfId="1033" hidden="1"/>
    <cellStyle name="20% - Accent4 3" xfId="1073" hidden="1"/>
    <cellStyle name="20% - Accent4 3" xfId="1111" hidden="1"/>
    <cellStyle name="20% - Accent4 3" xfId="1144" hidden="1"/>
    <cellStyle name="20% - Accent4 3" xfId="1176" hidden="1"/>
    <cellStyle name="20% - Accent4 3" xfId="1208" hidden="1"/>
    <cellStyle name="20% - Accent4 3" xfId="1241" hidden="1"/>
    <cellStyle name="20% - Accent4 3" xfId="1273" hidden="1"/>
    <cellStyle name="20% - Accent4 3" xfId="1306" hidden="1"/>
    <cellStyle name="20% - Accent4 3" xfId="1338" hidden="1"/>
    <cellStyle name="20% - Accent4 3" xfId="1371" hidden="1"/>
    <cellStyle name="20% - Accent4 3" xfId="1404" hidden="1"/>
    <cellStyle name="20% - Accent4 3" xfId="1437" hidden="1"/>
    <cellStyle name="20% - Accent4 3" xfId="1470" hidden="1"/>
    <cellStyle name="20% - Accent4 3" xfId="1503" hidden="1"/>
    <cellStyle name="20% - Accent4 3" xfId="1536" hidden="1"/>
    <cellStyle name="20% - Accent4 3" xfId="1750" hidden="1"/>
    <cellStyle name="20% - Accent4 3" xfId="1787" hidden="1"/>
    <cellStyle name="20% - Accent4 3" xfId="1820" hidden="1"/>
    <cellStyle name="20% - Accent4 3" xfId="1852" hidden="1"/>
    <cellStyle name="20% - Accent4 3" xfId="1884" hidden="1"/>
    <cellStyle name="20% - Accent4 3" xfId="1917" hidden="1"/>
    <cellStyle name="20% - Accent4 3" xfId="1949" hidden="1"/>
    <cellStyle name="20% - Accent4 3" xfId="1982" hidden="1"/>
    <cellStyle name="20% - Accent4 3" xfId="2014" hidden="1"/>
    <cellStyle name="20% - Accent4 3" xfId="2047" hidden="1"/>
    <cellStyle name="20% - Accent4 3" xfId="2080" hidden="1"/>
    <cellStyle name="20% - Accent4 3" xfId="2113" hidden="1"/>
    <cellStyle name="20% - Accent4 3" xfId="2146" hidden="1"/>
    <cellStyle name="20% - Accent4 3" xfId="2179" hidden="1"/>
    <cellStyle name="20% - Accent4 3" xfId="2212" hidden="1"/>
    <cellStyle name="20% - Accent4 3" xfId="1726" hidden="1"/>
    <cellStyle name="20% - Accent4 3" xfId="2264" hidden="1"/>
    <cellStyle name="20% - Accent4 3" xfId="2297" hidden="1"/>
    <cellStyle name="20% - Accent4 3" xfId="2329" hidden="1"/>
    <cellStyle name="20% - Accent4 3" xfId="2361" hidden="1"/>
    <cellStyle name="20% - Accent4 3" xfId="2394" hidden="1"/>
    <cellStyle name="20% - Accent4 3" xfId="2426" hidden="1"/>
    <cellStyle name="20% - Accent4 3" xfId="2459" hidden="1"/>
    <cellStyle name="20% - Accent4 3" xfId="2491" hidden="1"/>
    <cellStyle name="20% - Accent4 3" xfId="2524" hidden="1"/>
    <cellStyle name="20% - Accent4 3" xfId="2557" hidden="1"/>
    <cellStyle name="20% - Accent4 3" xfId="2590" hidden="1"/>
    <cellStyle name="20% - Accent4 3" xfId="2623" hidden="1"/>
    <cellStyle name="20% - Accent4 3" xfId="2656" hidden="1"/>
    <cellStyle name="20% - Accent4 3" xfId="2689" hidden="1"/>
    <cellStyle name="20% - Accent4 3" xfId="2770" hidden="1"/>
    <cellStyle name="20% - Accent4 3" xfId="2807" hidden="1"/>
    <cellStyle name="20% - Accent4 3" xfId="2840" hidden="1"/>
    <cellStyle name="20% - Accent4 3" xfId="2872" hidden="1"/>
    <cellStyle name="20% - Accent4 3" xfId="2904" hidden="1"/>
    <cellStyle name="20% - Accent4 3" xfId="2937" hidden="1"/>
    <cellStyle name="20% - Accent4 3" xfId="2969" hidden="1"/>
    <cellStyle name="20% - Accent4 3" xfId="3002" hidden="1"/>
    <cellStyle name="20% - Accent4 3" xfId="3034" hidden="1"/>
    <cellStyle name="20% - Accent4 3" xfId="3067" hidden="1"/>
    <cellStyle name="20% - Accent4 3" xfId="3100" hidden="1"/>
    <cellStyle name="20% - Accent4 3" xfId="3133" hidden="1"/>
    <cellStyle name="20% - Accent4 3" xfId="3166" hidden="1"/>
    <cellStyle name="20% - Accent4 3" xfId="3199" hidden="1"/>
    <cellStyle name="20% - Accent4 3" xfId="3232" hidden="1"/>
    <cellStyle name="20% - Accent4 3" xfId="3283" hidden="1"/>
    <cellStyle name="20% - Accent4 3" xfId="3320" hidden="1"/>
    <cellStyle name="20% - Accent4 3" xfId="3353" hidden="1"/>
    <cellStyle name="20% - Accent4 3" xfId="3385" hidden="1"/>
    <cellStyle name="20% - Accent4 3" xfId="3417" hidden="1"/>
    <cellStyle name="20% - Accent4 3" xfId="3450" hidden="1"/>
    <cellStyle name="20% - Accent4 3" xfId="3482" hidden="1"/>
    <cellStyle name="20% - Accent4 3" xfId="3515" hidden="1"/>
    <cellStyle name="20% - Accent4 3" xfId="3547" hidden="1"/>
    <cellStyle name="20% - Accent4 3" xfId="3580" hidden="1"/>
    <cellStyle name="20% - Accent4 3" xfId="3613" hidden="1"/>
    <cellStyle name="20% - Accent4 3" xfId="3646" hidden="1"/>
    <cellStyle name="20% - Accent4 3" xfId="3679" hidden="1"/>
    <cellStyle name="20% - Accent4 3" xfId="3712" hidden="1"/>
    <cellStyle name="20% - Accent4 3" xfId="3745" hidden="1"/>
    <cellStyle name="20% - Accent4 3" xfId="3259" hidden="1"/>
    <cellStyle name="20% - Accent4 3" xfId="3797" hidden="1"/>
    <cellStyle name="20% - Accent4 3" xfId="3830" hidden="1"/>
    <cellStyle name="20% - Accent4 3" xfId="3862" hidden="1"/>
    <cellStyle name="20% - Accent4 3" xfId="3894" hidden="1"/>
    <cellStyle name="20% - Accent4 3" xfId="3927" hidden="1"/>
    <cellStyle name="20% - Accent4 3" xfId="3959" hidden="1"/>
    <cellStyle name="20% - Accent4 3" xfId="3992" hidden="1"/>
    <cellStyle name="20% - Accent4 3" xfId="4024" hidden="1"/>
    <cellStyle name="20% - Accent4 3" xfId="4057" hidden="1"/>
    <cellStyle name="20% - Accent4 3" xfId="4090" hidden="1"/>
    <cellStyle name="20% - Accent4 3" xfId="4123" hidden="1"/>
    <cellStyle name="20% - Accent4 3" xfId="4156" hidden="1"/>
    <cellStyle name="20% - Accent4 3" xfId="4189" hidden="1"/>
    <cellStyle name="20% - Accent4 3" xfId="4222" hidden="1"/>
    <cellStyle name="20% - Accent4 3" xfId="4256" hidden="1"/>
    <cellStyle name="20% - Accent4 3" xfId="4289" hidden="1"/>
    <cellStyle name="20% - Accent4 3" xfId="4322" hidden="1"/>
    <cellStyle name="20% - Accent4 3" xfId="4355" hidden="1"/>
    <cellStyle name="20% - Accent4 3" xfId="4388" hidden="1"/>
    <cellStyle name="20% - Accent4 3" xfId="4421" hidden="1"/>
    <cellStyle name="20% - Accent4 3" xfId="4454" hidden="1"/>
    <cellStyle name="20% - Accent4 3" xfId="4487" hidden="1"/>
    <cellStyle name="20% - Accent4 3" xfId="4520" hidden="1"/>
    <cellStyle name="20% - Accent4 3" xfId="4553" hidden="1"/>
    <cellStyle name="20% - Accent4 3" xfId="4586" hidden="1"/>
    <cellStyle name="20% - Accent4 3" xfId="4623" hidden="1"/>
    <cellStyle name="20% - Accent4 3" xfId="4656" hidden="1"/>
    <cellStyle name="20% - Accent4 3" xfId="4688" hidden="1"/>
    <cellStyle name="20% - Accent4 3" xfId="4720" hidden="1"/>
    <cellStyle name="20% - Accent4 3" xfId="4753" hidden="1"/>
    <cellStyle name="20% - Accent4 3" xfId="4785" hidden="1"/>
    <cellStyle name="20% - Accent4 3" xfId="4818" hidden="1"/>
    <cellStyle name="20% - Accent4 3" xfId="4850" hidden="1"/>
    <cellStyle name="20% - Accent4 3" xfId="4883" hidden="1"/>
    <cellStyle name="20% - Accent4 3" xfId="4916" hidden="1"/>
    <cellStyle name="20% - Accent4 3" xfId="4949" hidden="1"/>
    <cellStyle name="20% - Accent4 3" xfId="4982" hidden="1"/>
    <cellStyle name="20% - Accent4 3" xfId="5015" hidden="1"/>
    <cellStyle name="20% - Accent4 3" xfId="5048" hidden="1"/>
    <cellStyle name="20% - Accent4 3" xfId="5088" hidden="1"/>
    <cellStyle name="20% - Accent4 3" xfId="5125" hidden="1"/>
    <cellStyle name="20% - Accent4 3" xfId="5158" hidden="1"/>
    <cellStyle name="20% - Accent4 3" xfId="5190" hidden="1"/>
    <cellStyle name="20% - Accent4 3" xfId="5222" hidden="1"/>
    <cellStyle name="20% - Accent4 3" xfId="5255" hidden="1"/>
    <cellStyle name="20% - Accent4 3" xfId="5287" hidden="1"/>
    <cellStyle name="20% - Accent4 3" xfId="5320" hidden="1"/>
    <cellStyle name="20% - Accent4 3" xfId="5352" hidden="1"/>
    <cellStyle name="20% - Accent4 3" xfId="5385" hidden="1"/>
    <cellStyle name="20% - Accent4 3" xfId="5418" hidden="1"/>
    <cellStyle name="20% - Accent4 3" xfId="5451" hidden="1"/>
    <cellStyle name="20% - Accent4 3" xfId="5484" hidden="1"/>
    <cellStyle name="20% - Accent4 3" xfId="5517" hidden="1"/>
    <cellStyle name="20% - Accent4 3" xfId="5550" hidden="1"/>
    <cellStyle name="20% - Accent4 3" xfId="5601" hidden="1"/>
    <cellStyle name="20% - Accent4 3" xfId="5638" hidden="1"/>
    <cellStyle name="20% - Accent4 3" xfId="5671" hidden="1"/>
    <cellStyle name="20% - Accent4 3" xfId="5703" hidden="1"/>
    <cellStyle name="20% - Accent4 3" xfId="5735" hidden="1"/>
    <cellStyle name="20% - Accent4 3" xfId="5768" hidden="1"/>
    <cellStyle name="20% - Accent4 3" xfId="5800" hidden="1"/>
    <cellStyle name="20% - Accent4 3" xfId="5833" hidden="1"/>
    <cellStyle name="20% - Accent4 3" xfId="5865" hidden="1"/>
    <cellStyle name="20% - Accent4 3" xfId="5898" hidden="1"/>
    <cellStyle name="20% - Accent4 3" xfId="5931" hidden="1"/>
    <cellStyle name="20% - Accent4 3" xfId="5964" hidden="1"/>
    <cellStyle name="20% - Accent4 3" xfId="5997" hidden="1"/>
    <cellStyle name="20% - Accent4 3" xfId="6030" hidden="1"/>
    <cellStyle name="20% - Accent4 3" xfId="6063" hidden="1"/>
    <cellStyle name="20% - Accent4 3" xfId="5577" hidden="1"/>
    <cellStyle name="20% - Accent4 3" xfId="6115" hidden="1"/>
    <cellStyle name="20% - Accent4 3" xfId="6148" hidden="1"/>
    <cellStyle name="20% - Accent4 3" xfId="6180" hidden="1"/>
    <cellStyle name="20% - Accent4 3" xfId="6212" hidden="1"/>
    <cellStyle name="20% - Accent4 3" xfId="6245" hidden="1"/>
    <cellStyle name="20% - Accent4 3" xfId="6277" hidden="1"/>
    <cellStyle name="20% - Accent4 3" xfId="6310" hidden="1"/>
    <cellStyle name="20% - Accent4 3" xfId="6342" hidden="1"/>
    <cellStyle name="20% - Accent4 3" xfId="6375" hidden="1"/>
    <cellStyle name="20% - Accent4 3" xfId="6408" hidden="1"/>
    <cellStyle name="20% - Accent4 3" xfId="6441" hidden="1"/>
    <cellStyle name="20% - Accent4 3" xfId="6474" hidden="1"/>
    <cellStyle name="20% - Accent4 3" xfId="6507" hidden="1"/>
    <cellStyle name="20% - Accent4 3" xfId="6540" hidden="1"/>
    <cellStyle name="20% - Accent4 3" xfId="6566" hidden="1"/>
    <cellStyle name="20% - Accent4 3" xfId="6603" hidden="1"/>
    <cellStyle name="20% - Accent4 3" xfId="6636" hidden="1"/>
    <cellStyle name="20% - Accent4 3" xfId="6668" hidden="1"/>
    <cellStyle name="20% - Accent4 3" xfId="6700" hidden="1"/>
    <cellStyle name="20% - Accent4 3" xfId="6733" hidden="1"/>
    <cellStyle name="20% - Accent4 3" xfId="6765" hidden="1"/>
    <cellStyle name="20% - Accent4 3" xfId="6798" hidden="1"/>
    <cellStyle name="20% - Accent4 3" xfId="6830" hidden="1"/>
    <cellStyle name="20% - Accent4 3" xfId="6863" hidden="1"/>
    <cellStyle name="20% - Accent4 3" xfId="6896" hidden="1"/>
    <cellStyle name="20% - Accent4 3" xfId="6929" hidden="1"/>
    <cellStyle name="20% - Accent4 3" xfId="6962" hidden="1"/>
    <cellStyle name="20% - Accent4 3" xfId="6995" hidden="1"/>
    <cellStyle name="20% - Accent4 3" xfId="7028" hidden="1"/>
    <cellStyle name="20% - Accent4 3" xfId="7079" hidden="1"/>
    <cellStyle name="20% - Accent4 3" xfId="7116" hidden="1"/>
    <cellStyle name="20% - Accent4 3" xfId="7149" hidden="1"/>
    <cellStyle name="20% - Accent4 3" xfId="7181" hidden="1"/>
    <cellStyle name="20% - Accent4 3" xfId="7213" hidden="1"/>
    <cellStyle name="20% - Accent4 3" xfId="7246" hidden="1"/>
    <cellStyle name="20% - Accent4 3" xfId="7278" hidden="1"/>
    <cellStyle name="20% - Accent4 3" xfId="7311" hidden="1"/>
    <cellStyle name="20% - Accent4 3" xfId="7343" hidden="1"/>
    <cellStyle name="20% - Accent4 3" xfId="7376" hidden="1"/>
    <cellStyle name="20% - Accent4 3" xfId="7409" hidden="1"/>
    <cellStyle name="20% - Accent4 3" xfId="7442" hidden="1"/>
    <cellStyle name="20% - Accent4 3" xfId="7475" hidden="1"/>
    <cellStyle name="20% - Accent4 3" xfId="7508" hidden="1"/>
    <cellStyle name="20% - Accent4 3" xfId="7541" hidden="1"/>
    <cellStyle name="20% - Accent4 3" xfId="7055" hidden="1"/>
    <cellStyle name="20% - Accent4 3" xfId="7593" hidden="1"/>
    <cellStyle name="20% - Accent4 3" xfId="7626" hidden="1"/>
    <cellStyle name="20% - Accent4 3" xfId="7658" hidden="1"/>
    <cellStyle name="20% - Accent4 3" xfId="7690" hidden="1"/>
    <cellStyle name="20% - Accent4 3" xfId="7723" hidden="1"/>
    <cellStyle name="20% - Accent4 3" xfId="7755" hidden="1"/>
    <cellStyle name="20% - Accent4 3" xfId="7788" hidden="1"/>
    <cellStyle name="20% - Accent4 3" xfId="7820" hidden="1"/>
    <cellStyle name="20% - Accent4 3" xfId="7853" hidden="1"/>
    <cellStyle name="20% - Accent4 3" xfId="7886" hidden="1"/>
    <cellStyle name="20% - Accent4 3" xfId="7919" hidden="1"/>
    <cellStyle name="20% - Accent4 3" xfId="7952" hidden="1"/>
    <cellStyle name="20% - Accent4 3" xfId="7985" hidden="1"/>
    <cellStyle name="20% - Accent4 3" xfId="8018"/>
    <cellStyle name="20% - Accent5 2" xfId="23"/>
    <cellStyle name="20% - Accent5 2 2" xfId="1574"/>
    <cellStyle name="20% - Accent5 2 3" xfId="2711"/>
    <cellStyle name="20% - Accent5 3" xfId="226" hidden="1"/>
    <cellStyle name="20% - Accent5 3" xfId="237" hidden="1"/>
    <cellStyle name="20% - Accent5 3" xfId="270" hidden="1"/>
    <cellStyle name="20% - Accent5 3" xfId="303" hidden="1"/>
    <cellStyle name="20% - Accent5 3" xfId="336" hidden="1"/>
    <cellStyle name="20% - Accent5 3" xfId="370" hidden="1"/>
    <cellStyle name="20% - Accent5 3" xfId="403" hidden="1"/>
    <cellStyle name="20% - Accent5 3" xfId="436" hidden="1"/>
    <cellStyle name="20% - Accent5 3" xfId="469" hidden="1"/>
    <cellStyle name="20% - Accent5 3" xfId="502" hidden="1"/>
    <cellStyle name="20% - Accent5 3" xfId="535" hidden="1"/>
    <cellStyle name="20% - Accent5 3" xfId="568" hidden="1"/>
    <cellStyle name="20% - Accent5 3" xfId="605" hidden="1"/>
    <cellStyle name="20% - Accent5 3" xfId="638" hidden="1"/>
    <cellStyle name="20% - Accent5 3" xfId="670" hidden="1"/>
    <cellStyle name="20% - Accent5 3" xfId="702" hidden="1"/>
    <cellStyle name="20% - Accent5 3" xfId="735" hidden="1"/>
    <cellStyle name="20% - Accent5 3" xfId="767" hidden="1"/>
    <cellStyle name="20% - Accent5 3" xfId="800" hidden="1"/>
    <cellStyle name="20% - Accent5 3" xfId="832" hidden="1"/>
    <cellStyle name="20% - Accent5 3" xfId="865" hidden="1"/>
    <cellStyle name="20% - Accent5 3" xfId="898" hidden="1"/>
    <cellStyle name="20% - Accent5 3" xfId="931" hidden="1"/>
    <cellStyle name="20% - Accent5 3" xfId="964" hidden="1"/>
    <cellStyle name="20% - Accent5 3" xfId="997" hidden="1"/>
    <cellStyle name="20% - Accent5 3" xfId="1030" hidden="1"/>
    <cellStyle name="20% - Accent5 3" xfId="1070" hidden="1"/>
    <cellStyle name="20% - Accent5 3" xfId="1108" hidden="1"/>
    <cellStyle name="20% - Accent5 3" xfId="1141" hidden="1"/>
    <cellStyle name="20% - Accent5 3" xfId="1173" hidden="1"/>
    <cellStyle name="20% - Accent5 3" xfId="1205" hidden="1"/>
    <cellStyle name="20% - Accent5 3" xfId="1238" hidden="1"/>
    <cellStyle name="20% - Accent5 3" xfId="1270" hidden="1"/>
    <cellStyle name="20% - Accent5 3" xfId="1303" hidden="1"/>
    <cellStyle name="20% - Accent5 3" xfId="1335" hidden="1"/>
    <cellStyle name="20% - Accent5 3" xfId="1368" hidden="1"/>
    <cellStyle name="20% - Accent5 3" xfId="1401" hidden="1"/>
    <cellStyle name="20% - Accent5 3" xfId="1434" hidden="1"/>
    <cellStyle name="20% - Accent5 3" xfId="1467" hidden="1"/>
    <cellStyle name="20% - Accent5 3" xfId="1500" hidden="1"/>
    <cellStyle name="20% - Accent5 3" xfId="1533" hidden="1"/>
    <cellStyle name="20% - Accent5 3" xfId="1747" hidden="1"/>
    <cellStyle name="20% - Accent5 3" xfId="1784" hidden="1"/>
    <cellStyle name="20% - Accent5 3" xfId="1817" hidden="1"/>
    <cellStyle name="20% - Accent5 3" xfId="1849" hidden="1"/>
    <cellStyle name="20% - Accent5 3" xfId="1881" hidden="1"/>
    <cellStyle name="20% - Accent5 3" xfId="1914" hidden="1"/>
    <cellStyle name="20% - Accent5 3" xfId="1946" hidden="1"/>
    <cellStyle name="20% - Accent5 3" xfId="1979" hidden="1"/>
    <cellStyle name="20% - Accent5 3" xfId="2011" hidden="1"/>
    <cellStyle name="20% - Accent5 3" xfId="2044" hidden="1"/>
    <cellStyle name="20% - Accent5 3" xfId="2077" hidden="1"/>
    <cellStyle name="20% - Accent5 3" xfId="2110" hidden="1"/>
    <cellStyle name="20% - Accent5 3" xfId="2143" hidden="1"/>
    <cellStyle name="20% - Accent5 3" xfId="2176" hidden="1"/>
    <cellStyle name="20% - Accent5 3" xfId="2209" hidden="1"/>
    <cellStyle name="20% - Accent5 3" xfId="1729" hidden="1"/>
    <cellStyle name="20% - Accent5 3" xfId="2261" hidden="1"/>
    <cellStyle name="20% - Accent5 3" xfId="2294" hidden="1"/>
    <cellStyle name="20% - Accent5 3" xfId="2326" hidden="1"/>
    <cellStyle name="20% - Accent5 3" xfId="2358" hidden="1"/>
    <cellStyle name="20% - Accent5 3" xfId="2391" hidden="1"/>
    <cellStyle name="20% - Accent5 3" xfId="2423" hidden="1"/>
    <cellStyle name="20% - Accent5 3" xfId="2456" hidden="1"/>
    <cellStyle name="20% - Accent5 3" xfId="2488" hidden="1"/>
    <cellStyle name="20% - Accent5 3" xfId="2521" hidden="1"/>
    <cellStyle name="20% - Accent5 3" xfId="2554" hidden="1"/>
    <cellStyle name="20% - Accent5 3" xfId="2587" hidden="1"/>
    <cellStyle name="20% - Accent5 3" xfId="2620" hidden="1"/>
    <cellStyle name="20% - Accent5 3" xfId="2653" hidden="1"/>
    <cellStyle name="20% - Accent5 3" xfId="2686" hidden="1"/>
    <cellStyle name="20% - Accent5 3" xfId="2767" hidden="1"/>
    <cellStyle name="20% - Accent5 3" xfId="2804" hidden="1"/>
    <cellStyle name="20% - Accent5 3" xfId="2837" hidden="1"/>
    <cellStyle name="20% - Accent5 3" xfId="2869" hidden="1"/>
    <cellStyle name="20% - Accent5 3" xfId="2901" hidden="1"/>
    <cellStyle name="20% - Accent5 3" xfId="2934" hidden="1"/>
    <cellStyle name="20% - Accent5 3" xfId="2966" hidden="1"/>
    <cellStyle name="20% - Accent5 3" xfId="2999" hidden="1"/>
    <cellStyle name="20% - Accent5 3" xfId="3031" hidden="1"/>
    <cellStyle name="20% - Accent5 3" xfId="3064" hidden="1"/>
    <cellStyle name="20% - Accent5 3" xfId="3097" hidden="1"/>
    <cellStyle name="20% - Accent5 3" xfId="3130" hidden="1"/>
    <cellStyle name="20% - Accent5 3" xfId="3163" hidden="1"/>
    <cellStyle name="20% - Accent5 3" xfId="3196" hidden="1"/>
    <cellStyle name="20% - Accent5 3" xfId="3229" hidden="1"/>
    <cellStyle name="20% - Accent5 3" xfId="3280" hidden="1"/>
    <cellStyle name="20% - Accent5 3" xfId="3317" hidden="1"/>
    <cellStyle name="20% - Accent5 3" xfId="3350" hidden="1"/>
    <cellStyle name="20% - Accent5 3" xfId="3382" hidden="1"/>
    <cellStyle name="20% - Accent5 3" xfId="3414" hidden="1"/>
    <cellStyle name="20% - Accent5 3" xfId="3447" hidden="1"/>
    <cellStyle name="20% - Accent5 3" xfId="3479" hidden="1"/>
    <cellStyle name="20% - Accent5 3" xfId="3512" hidden="1"/>
    <cellStyle name="20% - Accent5 3" xfId="3544" hidden="1"/>
    <cellStyle name="20% - Accent5 3" xfId="3577" hidden="1"/>
    <cellStyle name="20% - Accent5 3" xfId="3610" hidden="1"/>
    <cellStyle name="20% - Accent5 3" xfId="3643" hidden="1"/>
    <cellStyle name="20% - Accent5 3" xfId="3676" hidden="1"/>
    <cellStyle name="20% - Accent5 3" xfId="3709" hidden="1"/>
    <cellStyle name="20% - Accent5 3" xfId="3742" hidden="1"/>
    <cellStyle name="20% - Accent5 3" xfId="3262" hidden="1"/>
    <cellStyle name="20% - Accent5 3" xfId="3794" hidden="1"/>
    <cellStyle name="20% - Accent5 3" xfId="3827" hidden="1"/>
    <cellStyle name="20% - Accent5 3" xfId="3859" hidden="1"/>
    <cellStyle name="20% - Accent5 3" xfId="3891" hidden="1"/>
    <cellStyle name="20% - Accent5 3" xfId="3924" hidden="1"/>
    <cellStyle name="20% - Accent5 3" xfId="3956" hidden="1"/>
    <cellStyle name="20% - Accent5 3" xfId="3989" hidden="1"/>
    <cellStyle name="20% - Accent5 3" xfId="4021" hidden="1"/>
    <cellStyle name="20% - Accent5 3" xfId="4054" hidden="1"/>
    <cellStyle name="20% - Accent5 3" xfId="4087" hidden="1"/>
    <cellStyle name="20% - Accent5 3" xfId="4120" hidden="1"/>
    <cellStyle name="20% - Accent5 3" xfId="4153" hidden="1"/>
    <cellStyle name="20% - Accent5 3" xfId="4186" hidden="1"/>
    <cellStyle name="20% - Accent5 3" xfId="4219" hidden="1"/>
    <cellStyle name="20% - Accent5 3" xfId="4253" hidden="1"/>
    <cellStyle name="20% - Accent5 3" xfId="4286" hidden="1"/>
    <cellStyle name="20% - Accent5 3" xfId="4319" hidden="1"/>
    <cellStyle name="20% - Accent5 3" xfId="4352" hidden="1"/>
    <cellStyle name="20% - Accent5 3" xfId="4385" hidden="1"/>
    <cellStyle name="20% - Accent5 3" xfId="4418" hidden="1"/>
    <cellStyle name="20% - Accent5 3" xfId="4451" hidden="1"/>
    <cellStyle name="20% - Accent5 3" xfId="4484" hidden="1"/>
    <cellStyle name="20% - Accent5 3" xfId="4517" hidden="1"/>
    <cellStyle name="20% - Accent5 3" xfId="4550" hidden="1"/>
    <cellStyle name="20% - Accent5 3" xfId="4583" hidden="1"/>
    <cellStyle name="20% - Accent5 3" xfId="4620" hidden="1"/>
    <cellStyle name="20% - Accent5 3" xfId="4653" hidden="1"/>
    <cellStyle name="20% - Accent5 3" xfId="4685" hidden="1"/>
    <cellStyle name="20% - Accent5 3" xfId="4717" hidden="1"/>
    <cellStyle name="20% - Accent5 3" xfId="4750" hidden="1"/>
    <cellStyle name="20% - Accent5 3" xfId="4782" hidden="1"/>
    <cellStyle name="20% - Accent5 3" xfId="4815" hidden="1"/>
    <cellStyle name="20% - Accent5 3" xfId="4847" hidden="1"/>
    <cellStyle name="20% - Accent5 3" xfId="4880" hidden="1"/>
    <cellStyle name="20% - Accent5 3" xfId="4913" hidden="1"/>
    <cellStyle name="20% - Accent5 3" xfId="4946" hidden="1"/>
    <cellStyle name="20% - Accent5 3" xfId="4979" hidden="1"/>
    <cellStyle name="20% - Accent5 3" xfId="5012" hidden="1"/>
    <cellStyle name="20% - Accent5 3" xfId="5045" hidden="1"/>
    <cellStyle name="20% - Accent5 3" xfId="5085" hidden="1"/>
    <cellStyle name="20% - Accent5 3" xfId="5122" hidden="1"/>
    <cellStyle name="20% - Accent5 3" xfId="5155" hidden="1"/>
    <cellStyle name="20% - Accent5 3" xfId="5187" hidden="1"/>
    <cellStyle name="20% - Accent5 3" xfId="5219" hidden="1"/>
    <cellStyle name="20% - Accent5 3" xfId="5252" hidden="1"/>
    <cellStyle name="20% - Accent5 3" xfId="5284" hidden="1"/>
    <cellStyle name="20% - Accent5 3" xfId="5317" hidden="1"/>
    <cellStyle name="20% - Accent5 3" xfId="5349" hidden="1"/>
    <cellStyle name="20% - Accent5 3" xfId="5382" hidden="1"/>
    <cellStyle name="20% - Accent5 3" xfId="5415" hidden="1"/>
    <cellStyle name="20% - Accent5 3" xfId="5448" hidden="1"/>
    <cellStyle name="20% - Accent5 3" xfId="5481" hidden="1"/>
    <cellStyle name="20% - Accent5 3" xfId="5514" hidden="1"/>
    <cellStyle name="20% - Accent5 3" xfId="5547" hidden="1"/>
    <cellStyle name="20% - Accent5 3" xfId="5598" hidden="1"/>
    <cellStyle name="20% - Accent5 3" xfId="5635" hidden="1"/>
    <cellStyle name="20% - Accent5 3" xfId="5668" hidden="1"/>
    <cellStyle name="20% - Accent5 3" xfId="5700" hidden="1"/>
    <cellStyle name="20% - Accent5 3" xfId="5732" hidden="1"/>
    <cellStyle name="20% - Accent5 3" xfId="5765" hidden="1"/>
    <cellStyle name="20% - Accent5 3" xfId="5797" hidden="1"/>
    <cellStyle name="20% - Accent5 3" xfId="5830" hidden="1"/>
    <cellStyle name="20% - Accent5 3" xfId="5862" hidden="1"/>
    <cellStyle name="20% - Accent5 3" xfId="5895" hidden="1"/>
    <cellStyle name="20% - Accent5 3" xfId="5928" hidden="1"/>
    <cellStyle name="20% - Accent5 3" xfId="5961" hidden="1"/>
    <cellStyle name="20% - Accent5 3" xfId="5994" hidden="1"/>
    <cellStyle name="20% - Accent5 3" xfId="6027" hidden="1"/>
    <cellStyle name="20% - Accent5 3" xfId="6060" hidden="1"/>
    <cellStyle name="20% - Accent5 3" xfId="5580" hidden="1"/>
    <cellStyle name="20% - Accent5 3" xfId="6112" hidden="1"/>
    <cellStyle name="20% - Accent5 3" xfId="6145" hidden="1"/>
    <cellStyle name="20% - Accent5 3" xfId="6177" hidden="1"/>
    <cellStyle name="20% - Accent5 3" xfId="6209" hidden="1"/>
    <cellStyle name="20% - Accent5 3" xfId="6242" hidden="1"/>
    <cellStyle name="20% - Accent5 3" xfId="6274" hidden="1"/>
    <cellStyle name="20% - Accent5 3" xfId="6307" hidden="1"/>
    <cellStyle name="20% - Accent5 3" xfId="6339" hidden="1"/>
    <cellStyle name="20% - Accent5 3" xfId="6372" hidden="1"/>
    <cellStyle name="20% - Accent5 3" xfId="6405" hidden="1"/>
    <cellStyle name="20% - Accent5 3" xfId="6438" hidden="1"/>
    <cellStyle name="20% - Accent5 3" xfId="6471" hidden="1"/>
    <cellStyle name="20% - Accent5 3" xfId="6504" hidden="1"/>
    <cellStyle name="20% - Accent5 3" xfId="6537" hidden="1"/>
    <cellStyle name="20% - Accent5 3" xfId="6563" hidden="1"/>
    <cellStyle name="20% - Accent5 3" xfId="6600" hidden="1"/>
    <cellStyle name="20% - Accent5 3" xfId="6633" hidden="1"/>
    <cellStyle name="20% - Accent5 3" xfId="6665" hidden="1"/>
    <cellStyle name="20% - Accent5 3" xfId="6697" hidden="1"/>
    <cellStyle name="20% - Accent5 3" xfId="6730" hidden="1"/>
    <cellStyle name="20% - Accent5 3" xfId="6762" hidden="1"/>
    <cellStyle name="20% - Accent5 3" xfId="6795" hidden="1"/>
    <cellStyle name="20% - Accent5 3" xfId="6827" hidden="1"/>
    <cellStyle name="20% - Accent5 3" xfId="6860" hidden="1"/>
    <cellStyle name="20% - Accent5 3" xfId="6893" hidden="1"/>
    <cellStyle name="20% - Accent5 3" xfId="6926" hidden="1"/>
    <cellStyle name="20% - Accent5 3" xfId="6959" hidden="1"/>
    <cellStyle name="20% - Accent5 3" xfId="6992" hidden="1"/>
    <cellStyle name="20% - Accent5 3" xfId="7025" hidden="1"/>
    <cellStyle name="20% - Accent5 3" xfId="7076" hidden="1"/>
    <cellStyle name="20% - Accent5 3" xfId="7113" hidden="1"/>
    <cellStyle name="20% - Accent5 3" xfId="7146" hidden="1"/>
    <cellStyle name="20% - Accent5 3" xfId="7178" hidden="1"/>
    <cellStyle name="20% - Accent5 3" xfId="7210" hidden="1"/>
    <cellStyle name="20% - Accent5 3" xfId="7243" hidden="1"/>
    <cellStyle name="20% - Accent5 3" xfId="7275" hidden="1"/>
    <cellStyle name="20% - Accent5 3" xfId="7308" hidden="1"/>
    <cellStyle name="20% - Accent5 3" xfId="7340" hidden="1"/>
    <cellStyle name="20% - Accent5 3" xfId="7373" hidden="1"/>
    <cellStyle name="20% - Accent5 3" xfId="7406" hidden="1"/>
    <cellStyle name="20% - Accent5 3" xfId="7439" hidden="1"/>
    <cellStyle name="20% - Accent5 3" xfId="7472" hidden="1"/>
    <cellStyle name="20% - Accent5 3" xfId="7505" hidden="1"/>
    <cellStyle name="20% - Accent5 3" xfId="7538" hidden="1"/>
    <cellStyle name="20% - Accent5 3" xfId="7058" hidden="1"/>
    <cellStyle name="20% - Accent5 3" xfId="7590" hidden="1"/>
    <cellStyle name="20% - Accent5 3" xfId="7623" hidden="1"/>
    <cellStyle name="20% - Accent5 3" xfId="7655" hidden="1"/>
    <cellStyle name="20% - Accent5 3" xfId="7687" hidden="1"/>
    <cellStyle name="20% - Accent5 3" xfId="7720" hidden="1"/>
    <cellStyle name="20% - Accent5 3" xfId="7752" hidden="1"/>
    <cellStyle name="20% - Accent5 3" xfId="7785" hidden="1"/>
    <cellStyle name="20% - Accent5 3" xfId="7817" hidden="1"/>
    <cellStyle name="20% - Accent5 3" xfId="7850" hidden="1"/>
    <cellStyle name="20% - Accent5 3" xfId="7883" hidden="1"/>
    <cellStyle name="20% - Accent5 3" xfId="7916" hidden="1"/>
    <cellStyle name="20% - Accent5 3" xfId="7949" hidden="1"/>
    <cellStyle name="20% - Accent5 3" xfId="7982" hidden="1"/>
    <cellStyle name="20% - Accent5 3" xfId="8015"/>
    <cellStyle name="20% - Accent6 2" xfId="24"/>
    <cellStyle name="20% - Accent6 2 2" xfId="1575"/>
    <cellStyle name="20% - Accent6 2 3" xfId="2712"/>
    <cellStyle name="20% - Accent6 3" xfId="229" hidden="1"/>
    <cellStyle name="20% - Accent6 3" xfId="234" hidden="1"/>
    <cellStyle name="20% - Accent6 3" xfId="267" hidden="1"/>
    <cellStyle name="20% - Accent6 3" xfId="300" hidden="1"/>
    <cellStyle name="20% - Accent6 3" xfId="333" hidden="1"/>
    <cellStyle name="20% - Accent6 3" xfId="367" hidden="1"/>
    <cellStyle name="20% - Accent6 3" xfId="400" hidden="1"/>
    <cellStyle name="20% - Accent6 3" xfId="433" hidden="1"/>
    <cellStyle name="20% - Accent6 3" xfId="466" hidden="1"/>
    <cellStyle name="20% - Accent6 3" xfId="499" hidden="1"/>
    <cellStyle name="20% - Accent6 3" xfId="532" hidden="1"/>
    <cellStyle name="20% - Accent6 3" xfId="565" hidden="1"/>
    <cellStyle name="20% - Accent6 3" xfId="602" hidden="1"/>
    <cellStyle name="20% - Accent6 3" xfId="635" hidden="1"/>
    <cellStyle name="20% - Accent6 3" xfId="667" hidden="1"/>
    <cellStyle name="20% - Accent6 3" xfId="699" hidden="1"/>
    <cellStyle name="20% - Accent6 3" xfId="732" hidden="1"/>
    <cellStyle name="20% - Accent6 3" xfId="764" hidden="1"/>
    <cellStyle name="20% - Accent6 3" xfId="797" hidden="1"/>
    <cellStyle name="20% - Accent6 3" xfId="829" hidden="1"/>
    <cellStyle name="20% - Accent6 3" xfId="862" hidden="1"/>
    <cellStyle name="20% - Accent6 3" xfId="895" hidden="1"/>
    <cellStyle name="20% - Accent6 3" xfId="928" hidden="1"/>
    <cellStyle name="20% - Accent6 3" xfId="961" hidden="1"/>
    <cellStyle name="20% - Accent6 3" xfId="994" hidden="1"/>
    <cellStyle name="20% - Accent6 3" xfId="1027" hidden="1"/>
    <cellStyle name="20% - Accent6 3" xfId="1067" hidden="1"/>
    <cellStyle name="20% - Accent6 3" xfId="1105" hidden="1"/>
    <cellStyle name="20% - Accent6 3" xfId="1138" hidden="1"/>
    <cellStyle name="20% - Accent6 3" xfId="1170" hidden="1"/>
    <cellStyle name="20% - Accent6 3" xfId="1202" hidden="1"/>
    <cellStyle name="20% - Accent6 3" xfId="1235" hidden="1"/>
    <cellStyle name="20% - Accent6 3" xfId="1267" hidden="1"/>
    <cellStyle name="20% - Accent6 3" xfId="1300" hidden="1"/>
    <cellStyle name="20% - Accent6 3" xfId="1332" hidden="1"/>
    <cellStyle name="20% - Accent6 3" xfId="1365" hidden="1"/>
    <cellStyle name="20% - Accent6 3" xfId="1398" hidden="1"/>
    <cellStyle name="20% - Accent6 3" xfId="1431" hidden="1"/>
    <cellStyle name="20% - Accent6 3" xfId="1464" hidden="1"/>
    <cellStyle name="20% - Accent6 3" xfId="1497" hidden="1"/>
    <cellStyle name="20% - Accent6 3" xfId="1530" hidden="1"/>
    <cellStyle name="20% - Accent6 3" xfId="1744" hidden="1"/>
    <cellStyle name="20% - Accent6 3" xfId="1781" hidden="1"/>
    <cellStyle name="20% - Accent6 3" xfId="1814" hidden="1"/>
    <cellStyle name="20% - Accent6 3" xfId="1846" hidden="1"/>
    <cellStyle name="20% - Accent6 3" xfId="1878" hidden="1"/>
    <cellStyle name="20% - Accent6 3" xfId="1911" hidden="1"/>
    <cellStyle name="20% - Accent6 3" xfId="1943" hidden="1"/>
    <cellStyle name="20% - Accent6 3" xfId="1976" hidden="1"/>
    <cellStyle name="20% - Accent6 3" xfId="2008" hidden="1"/>
    <cellStyle name="20% - Accent6 3" xfId="2041" hidden="1"/>
    <cellStyle name="20% - Accent6 3" xfId="2074" hidden="1"/>
    <cellStyle name="20% - Accent6 3" xfId="2107" hidden="1"/>
    <cellStyle name="20% - Accent6 3" xfId="2140" hidden="1"/>
    <cellStyle name="20% - Accent6 3" xfId="2173" hidden="1"/>
    <cellStyle name="20% - Accent6 3" xfId="2206" hidden="1"/>
    <cellStyle name="20% - Accent6 3" xfId="1732" hidden="1"/>
    <cellStyle name="20% - Accent6 3" xfId="2258" hidden="1"/>
    <cellStyle name="20% - Accent6 3" xfId="2291" hidden="1"/>
    <cellStyle name="20% - Accent6 3" xfId="2323" hidden="1"/>
    <cellStyle name="20% - Accent6 3" xfId="2355" hidden="1"/>
    <cellStyle name="20% - Accent6 3" xfId="2388" hidden="1"/>
    <cellStyle name="20% - Accent6 3" xfId="2420" hidden="1"/>
    <cellStyle name="20% - Accent6 3" xfId="2453" hidden="1"/>
    <cellStyle name="20% - Accent6 3" xfId="2485" hidden="1"/>
    <cellStyle name="20% - Accent6 3" xfId="2518" hidden="1"/>
    <cellStyle name="20% - Accent6 3" xfId="2551" hidden="1"/>
    <cellStyle name="20% - Accent6 3" xfId="2584" hidden="1"/>
    <cellStyle name="20% - Accent6 3" xfId="2617" hidden="1"/>
    <cellStyle name="20% - Accent6 3" xfId="2650" hidden="1"/>
    <cellStyle name="20% - Accent6 3" xfId="2683" hidden="1"/>
    <cellStyle name="20% - Accent6 3" xfId="2764" hidden="1"/>
    <cellStyle name="20% - Accent6 3" xfId="2801" hidden="1"/>
    <cellStyle name="20% - Accent6 3" xfId="2834" hidden="1"/>
    <cellStyle name="20% - Accent6 3" xfId="2866" hidden="1"/>
    <cellStyle name="20% - Accent6 3" xfId="2898" hidden="1"/>
    <cellStyle name="20% - Accent6 3" xfId="2931" hidden="1"/>
    <cellStyle name="20% - Accent6 3" xfId="2963" hidden="1"/>
    <cellStyle name="20% - Accent6 3" xfId="2996" hidden="1"/>
    <cellStyle name="20% - Accent6 3" xfId="3028" hidden="1"/>
    <cellStyle name="20% - Accent6 3" xfId="3061" hidden="1"/>
    <cellStyle name="20% - Accent6 3" xfId="3094" hidden="1"/>
    <cellStyle name="20% - Accent6 3" xfId="3127" hidden="1"/>
    <cellStyle name="20% - Accent6 3" xfId="3160" hidden="1"/>
    <cellStyle name="20% - Accent6 3" xfId="3193" hidden="1"/>
    <cellStyle name="20% - Accent6 3" xfId="3226" hidden="1"/>
    <cellStyle name="20% - Accent6 3" xfId="3277" hidden="1"/>
    <cellStyle name="20% - Accent6 3" xfId="3314" hidden="1"/>
    <cellStyle name="20% - Accent6 3" xfId="3347" hidden="1"/>
    <cellStyle name="20% - Accent6 3" xfId="3379" hidden="1"/>
    <cellStyle name="20% - Accent6 3" xfId="3411" hidden="1"/>
    <cellStyle name="20% - Accent6 3" xfId="3444" hidden="1"/>
    <cellStyle name="20% - Accent6 3" xfId="3476" hidden="1"/>
    <cellStyle name="20% - Accent6 3" xfId="3509" hidden="1"/>
    <cellStyle name="20% - Accent6 3" xfId="3541" hidden="1"/>
    <cellStyle name="20% - Accent6 3" xfId="3574" hidden="1"/>
    <cellStyle name="20% - Accent6 3" xfId="3607" hidden="1"/>
    <cellStyle name="20% - Accent6 3" xfId="3640" hidden="1"/>
    <cellStyle name="20% - Accent6 3" xfId="3673" hidden="1"/>
    <cellStyle name="20% - Accent6 3" xfId="3706" hidden="1"/>
    <cellStyle name="20% - Accent6 3" xfId="3739" hidden="1"/>
    <cellStyle name="20% - Accent6 3" xfId="3265" hidden="1"/>
    <cellStyle name="20% - Accent6 3" xfId="3791" hidden="1"/>
    <cellStyle name="20% - Accent6 3" xfId="3824" hidden="1"/>
    <cellStyle name="20% - Accent6 3" xfId="3856" hidden="1"/>
    <cellStyle name="20% - Accent6 3" xfId="3888" hidden="1"/>
    <cellStyle name="20% - Accent6 3" xfId="3921" hidden="1"/>
    <cellStyle name="20% - Accent6 3" xfId="3953" hidden="1"/>
    <cellStyle name="20% - Accent6 3" xfId="3986" hidden="1"/>
    <cellStyle name="20% - Accent6 3" xfId="4018" hidden="1"/>
    <cellStyle name="20% - Accent6 3" xfId="4051" hidden="1"/>
    <cellStyle name="20% - Accent6 3" xfId="4084" hidden="1"/>
    <cellStyle name="20% - Accent6 3" xfId="4117" hidden="1"/>
    <cellStyle name="20% - Accent6 3" xfId="4150" hidden="1"/>
    <cellStyle name="20% - Accent6 3" xfId="4183" hidden="1"/>
    <cellStyle name="20% - Accent6 3" xfId="4216" hidden="1"/>
    <cellStyle name="20% - Accent6 3" xfId="4250" hidden="1"/>
    <cellStyle name="20% - Accent6 3" xfId="4283" hidden="1"/>
    <cellStyle name="20% - Accent6 3" xfId="4316" hidden="1"/>
    <cellStyle name="20% - Accent6 3" xfId="4349" hidden="1"/>
    <cellStyle name="20% - Accent6 3" xfId="4382" hidden="1"/>
    <cellStyle name="20% - Accent6 3" xfId="4415" hidden="1"/>
    <cellStyle name="20% - Accent6 3" xfId="4448" hidden="1"/>
    <cellStyle name="20% - Accent6 3" xfId="4481" hidden="1"/>
    <cellStyle name="20% - Accent6 3" xfId="4514" hidden="1"/>
    <cellStyle name="20% - Accent6 3" xfId="4547" hidden="1"/>
    <cellStyle name="20% - Accent6 3" xfId="4580" hidden="1"/>
    <cellStyle name="20% - Accent6 3" xfId="4617" hidden="1"/>
    <cellStyle name="20% - Accent6 3" xfId="4650" hidden="1"/>
    <cellStyle name="20% - Accent6 3" xfId="4682" hidden="1"/>
    <cellStyle name="20% - Accent6 3" xfId="4714" hidden="1"/>
    <cellStyle name="20% - Accent6 3" xfId="4747" hidden="1"/>
    <cellStyle name="20% - Accent6 3" xfId="4779" hidden="1"/>
    <cellStyle name="20% - Accent6 3" xfId="4812" hidden="1"/>
    <cellStyle name="20% - Accent6 3" xfId="4844" hidden="1"/>
    <cellStyle name="20% - Accent6 3" xfId="4877" hidden="1"/>
    <cellStyle name="20% - Accent6 3" xfId="4910" hidden="1"/>
    <cellStyle name="20% - Accent6 3" xfId="4943" hidden="1"/>
    <cellStyle name="20% - Accent6 3" xfId="4976" hidden="1"/>
    <cellStyle name="20% - Accent6 3" xfId="5009" hidden="1"/>
    <cellStyle name="20% - Accent6 3" xfId="5042" hidden="1"/>
    <cellStyle name="20% - Accent6 3" xfId="5082" hidden="1"/>
    <cellStyle name="20% - Accent6 3" xfId="5119" hidden="1"/>
    <cellStyle name="20% - Accent6 3" xfId="5152" hidden="1"/>
    <cellStyle name="20% - Accent6 3" xfId="5184" hidden="1"/>
    <cellStyle name="20% - Accent6 3" xfId="5216" hidden="1"/>
    <cellStyle name="20% - Accent6 3" xfId="5249" hidden="1"/>
    <cellStyle name="20% - Accent6 3" xfId="5281" hidden="1"/>
    <cellStyle name="20% - Accent6 3" xfId="5314" hidden="1"/>
    <cellStyle name="20% - Accent6 3" xfId="5346" hidden="1"/>
    <cellStyle name="20% - Accent6 3" xfId="5379" hidden="1"/>
    <cellStyle name="20% - Accent6 3" xfId="5412" hidden="1"/>
    <cellStyle name="20% - Accent6 3" xfId="5445" hidden="1"/>
    <cellStyle name="20% - Accent6 3" xfId="5478" hidden="1"/>
    <cellStyle name="20% - Accent6 3" xfId="5511" hidden="1"/>
    <cellStyle name="20% - Accent6 3" xfId="5544" hidden="1"/>
    <cellStyle name="20% - Accent6 3" xfId="5595" hidden="1"/>
    <cellStyle name="20% - Accent6 3" xfId="5632" hidden="1"/>
    <cellStyle name="20% - Accent6 3" xfId="5665" hidden="1"/>
    <cellStyle name="20% - Accent6 3" xfId="5697" hidden="1"/>
    <cellStyle name="20% - Accent6 3" xfId="5729" hidden="1"/>
    <cellStyle name="20% - Accent6 3" xfId="5762" hidden="1"/>
    <cellStyle name="20% - Accent6 3" xfId="5794" hidden="1"/>
    <cellStyle name="20% - Accent6 3" xfId="5827" hidden="1"/>
    <cellStyle name="20% - Accent6 3" xfId="5859" hidden="1"/>
    <cellStyle name="20% - Accent6 3" xfId="5892" hidden="1"/>
    <cellStyle name="20% - Accent6 3" xfId="5925" hidden="1"/>
    <cellStyle name="20% - Accent6 3" xfId="5958" hidden="1"/>
    <cellStyle name="20% - Accent6 3" xfId="5991" hidden="1"/>
    <cellStyle name="20% - Accent6 3" xfId="6024" hidden="1"/>
    <cellStyle name="20% - Accent6 3" xfId="6057" hidden="1"/>
    <cellStyle name="20% - Accent6 3" xfId="5583" hidden="1"/>
    <cellStyle name="20% - Accent6 3" xfId="6109" hidden="1"/>
    <cellStyle name="20% - Accent6 3" xfId="6142" hidden="1"/>
    <cellStyle name="20% - Accent6 3" xfId="6174" hidden="1"/>
    <cellStyle name="20% - Accent6 3" xfId="6206" hidden="1"/>
    <cellStyle name="20% - Accent6 3" xfId="6239" hidden="1"/>
    <cellStyle name="20% - Accent6 3" xfId="6271" hidden="1"/>
    <cellStyle name="20% - Accent6 3" xfId="6304" hidden="1"/>
    <cellStyle name="20% - Accent6 3" xfId="6336" hidden="1"/>
    <cellStyle name="20% - Accent6 3" xfId="6369" hidden="1"/>
    <cellStyle name="20% - Accent6 3" xfId="6402" hidden="1"/>
    <cellStyle name="20% - Accent6 3" xfId="6435" hidden="1"/>
    <cellStyle name="20% - Accent6 3" xfId="6468" hidden="1"/>
    <cellStyle name="20% - Accent6 3" xfId="6501" hidden="1"/>
    <cellStyle name="20% - Accent6 3" xfId="6534" hidden="1"/>
    <cellStyle name="20% - Accent6 3" xfId="6560" hidden="1"/>
    <cellStyle name="20% - Accent6 3" xfId="6597" hidden="1"/>
    <cellStyle name="20% - Accent6 3" xfId="6630" hidden="1"/>
    <cellStyle name="20% - Accent6 3" xfId="6662" hidden="1"/>
    <cellStyle name="20% - Accent6 3" xfId="6694" hidden="1"/>
    <cellStyle name="20% - Accent6 3" xfId="6727" hidden="1"/>
    <cellStyle name="20% - Accent6 3" xfId="6759" hidden="1"/>
    <cellStyle name="20% - Accent6 3" xfId="6792" hidden="1"/>
    <cellStyle name="20% - Accent6 3" xfId="6824" hidden="1"/>
    <cellStyle name="20% - Accent6 3" xfId="6857" hidden="1"/>
    <cellStyle name="20% - Accent6 3" xfId="6890" hidden="1"/>
    <cellStyle name="20% - Accent6 3" xfId="6923" hidden="1"/>
    <cellStyle name="20% - Accent6 3" xfId="6956" hidden="1"/>
    <cellStyle name="20% - Accent6 3" xfId="6989" hidden="1"/>
    <cellStyle name="20% - Accent6 3" xfId="7022" hidden="1"/>
    <cellStyle name="20% - Accent6 3" xfId="7073" hidden="1"/>
    <cellStyle name="20% - Accent6 3" xfId="7110" hidden="1"/>
    <cellStyle name="20% - Accent6 3" xfId="7143" hidden="1"/>
    <cellStyle name="20% - Accent6 3" xfId="7175" hidden="1"/>
    <cellStyle name="20% - Accent6 3" xfId="7207" hidden="1"/>
    <cellStyle name="20% - Accent6 3" xfId="7240" hidden="1"/>
    <cellStyle name="20% - Accent6 3" xfId="7272" hidden="1"/>
    <cellStyle name="20% - Accent6 3" xfId="7305" hidden="1"/>
    <cellStyle name="20% - Accent6 3" xfId="7337" hidden="1"/>
    <cellStyle name="20% - Accent6 3" xfId="7370" hidden="1"/>
    <cellStyle name="20% - Accent6 3" xfId="7403" hidden="1"/>
    <cellStyle name="20% - Accent6 3" xfId="7436" hidden="1"/>
    <cellStyle name="20% - Accent6 3" xfId="7469" hidden="1"/>
    <cellStyle name="20% - Accent6 3" xfId="7502" hidden="1"/>
    <cellStyle name="20% - Accent6 3" xfId="7535" hidden="1"/>
    <cellStyle name="20% - Accent6 3" xfId="7061" hidden="1"/>
    <cellStyle name="20% - Accent6 3" xfId="7587" hidden="1"/>
    <cellStyle name="20% - Accent6 3" xfId="7620" hidden="1"/>
    <cellStyle name="20% - Accent6 3" xfId="7652" hidden="1"/>
    <cellStyle name="20% - Accent6 3" xfId="7684" hidden="1"/>
    <cellStyle name="20% - Accent6 3" xfId="7717" hidden="1"/>
    <cellStyle name="20% - Accent6 3" xfId="7749" hidden="1"/>
    <cellStyle name="20% - Accent6 3" xfId="7782" hidden="1"/>
    <cellStyle name="20% - Accent6 3" xfId="7814" hidden="1"/>
    <cellStyle name="20% - Accent6 3" xfId="7847" hidden="1"/>
    <cellStyle name="20% - Accent6 3" xfId="7880" hidden="1"/>
    <cellStyle name="20% - Accent6 3" xfId="7913" hidden="1"/>
    <cellStyle name="20% - Accent6 3" xfId="7946" hidden="1"/>
    <cellStyle name="20% - Accent6 3" xfId="7979" hidden="1"/>
    <cellStyle name="20% - Accent6 3" xfId="8012"/>
    <cellStyle name="20% - Énfasis1" xfId="25"/>
    <cellStyle name="20% - Énfasis2" xfId="26"/>
    <cellStyle name="20% - Énfasis3" xfId="27"/>
    <cellStyle name="20% - Énfasis4" xfId="28"/>
    <cellStyle name="20% - Énfasis5" xfId="29"/>
    <cellStyle name="20% - Énfasis6" xfId="30"/>
    <cellStyle name="40% - 1. jelölőszín" xfId="31"/>
    <cellStyle name="40% - 1. jelölőszín 2" xfId="32"/>
    <cellStyle name="40% - 1. jelölőszín_20130128_ITS on reporting_Annex I_CA" xfId="33"/>
    <cellStyle name="40% - 2. jelölőszín" xfId="34"/>
    <cellStyle name="40% - 2. jelölőszín 2" xfId="35"/>
    <cellStyle name="40% - 2. jelölőszín_20130128_ITS on reporting_Annex I_CA" xfId="36"/>
    <cellStyle name="40% - 3. jelölőszín" xfId="37"/>
    <cellStyle name="40% - 3. jelölőszín 2" xfId="38"/>
    <cellStyle name="40% - 3. jelölőszín_20130128_ITS on reporting_Annex I_CA" xfId="39"/>
    <cellStyle name="40% - 4. jelölőszín" xfId="40"/>
    <cellStyle name="40% - 4. jelölőszín 2" xfId="41"/>
    <cellStyle name="40% - 4. jelölőszín_20130128_ITS on reporting_Annex I_CA" xfId="42"/>
    <cellStyle name="40% - 5. jelölőszín" xfId="43"/>
    <cellStyle name="40% - 5. jelölőszín 2" xfId="44"/>
    <cellStyle name="40% - 5. jelölőszín_20130128_ITS on reporting_Annex I_CA" xfId="45"/>
    <cellStyle name="40% - 6. jelölőszín" xfId="46"/>
    <cellStyle name="40% - 6. jelölőszín 2" xfId="47"/>
    <cellStyle name="40% - 6. jelölőszín_20130128_ITS on reporting_Annex I_CA" xfId="48"/>
    <cellStyle name="40% - Accent1 2" xfId="49"/>
    <cellStyle name="40% - Accent1 2 2" xfId="1576"/>
    <cellStyle name="40% - Accent1 2 3" xfId="2713"/>
    <cellStyle name="40% - Accent1 3" xfId="215" hidden="1"/>
    <cellStyle name="40% - Accent1 3" xfId="248" hidden="1"/>
    <cellStyle name="40% - Accent1 3" xfId="281" hidden="1"/>
    <cellStyle name="40% - Accent1 3" xfId="314" hidden="1"/>
    <cellStyle name="40% - Accent1 3" xfId="347" hidden="1"/>
    <cellStyle name="40% - Accent1 3" xfId="381" hidden="1"/>
    <cellStyle name="40% - Accent1 3" xfId="414" hidden="1"/>
    <cellStyle name="40% - Accent1 3" xfId="447" hidden="1"/>
    <cellStyle name="40% - Accent1 3" xfId="480" hidden="1"/>
    <cellStyle name="40% - Accent1 3" xfId="513" hidden="1"/>
    <cellStyle name="40% - Accent1 3" xfId="546" hidden="1"/>
    <cellStyle name="40% - Accent1 3" xfId="579" hidden="1"/>
    <cellStyle name="40% - Accent1 3" xfId="616" hidden="1"/>
    <cellStyle name="40% - Accent1 3" xfId="649" hidden="1"/>
    <cellStyle name="40% - Accent1 3" xfId="681" hidden="1"/>
    <cellStyle name="40% - Accent1 3" xfId="713" hidden="1"/>
    <cellStyle name="40% - Accent1 3" xfId="746" hidden="1"/>
    <cellStyle name="40% - Accent1 3" xfId="778" hidden="1"/>
    <cellStyle name="40% - Accent1 3" xfId="811" hidden="1"/>
    <cellStyle name="40% - Accent1 3" xfId="843" hidden="1"/>
    <cellStyle name="40% - Accent1 3" xfId="876" hidden="1"/>
    <cellStyle name="40% - Accent1 3" xfId="909" hidden="1"/>
    <cellStyle name="40% - Accent1 3" xfId="942" hidden="1"/>
    <cellStyle name="40% - Accent1 3" xfId="975" hidden="1"/>
    <cellStyle name="40% - Accent1 3" xfId="1008" hidden="1"/>
    <cellStyle name="40% - Accent1 3" xfId="1041" hidden="1"/>
    <cellStyle name="40% - Accent1 3" xfId="1081" hidden="1"/>
    <cellStyle name="40% - Accent1 3" xfId="1119" hidden="1"/>
    <cellStyle name="40% - Accent1 3" xfId="1152" hidden="1"/>
    <cellStyle name="40% - Accent1 3" xfId="1184" hidden="1"/>
    <cellStyle name="40% - Accent1 3" xfId="1216" hidden="1"/>
    <cellStyle name="40% - Accent1 3" xfId="1249" hidden="1"/>
    <cellStyle name="40% - Accent1 3" xfId="1281" hidden="1"/>
    <cellStyle name="40% - Accent1 3" xfId="1314" hidden="1"/>
    <cellStyle name="40% - Accent1 3" xfId="1346" hidden="1"/>
    <cellStyle name="40% - Accent1 3" xfId="1379" hidden="1"/>
    <cellStyle name="40% - Accent1 3" xfId="1412" hidden="1"/>
    <cellStyle name="40% - Accent1 3" xfId="1445" hidden="1"/>
    <cellStyle name="40% - Accent1 3" xfId="1478" hidden="1"/>
    <cellStyle name="40% - Accent1 3" xfId="1511" hidden="1"/>
    <cellStyle name="40% - Accent1 3" xfId="1544" hidden="1"/>
    <cellStyle name="40% - Accent1 3" xfId="1758" hidden="1"/>
    <cellStyle name="40% - Accent1 3" xfId="1795" hidden="1"/>
    <cellStyle name="40% - Accent1 3" xfId="1828" hidden="1"/>
    <cellStyle name="40% - Accent1 3" xfId="1860" hidden="1"/>
    <cellStyle name="40% - Accent1 3" xfId="1892" hidden="1"/>
    <cellStyle name="40% - Accent1 3" xfId="1925" hidden="1"/>
    <cellStyle name="40% - Accent1 3" xfId="1957" hidden="1"/>
    <cellStyle name="40% - Accent1 3" xfId="1990" hidden="1"/>
    <cellStyle name="40% - Accent1 3" xfId="2022" hidden="1"/>
    <cellStyle name="40% - Accent1 3" xfId="2055" hidden="1"/>
    <cellStyle name="40% - Accent1 3" xfId="2088" hidden="1"/>
    <cellStyle name="40% - Accent1 3" xfId="2121" hidden="1"/>
    <cellStyle name="40% - Accent1 3" xfId="2154" hidden="1"/>
    <cellStyle name="40% - Accent1 3" xfId="2187" hidden="1"/>
    <cellStyle name="40% - Accent1 3" xfId="2220" hidden="1"/>
    <cellStyle name="40% - Accent1 3" xfId="2235" hidden="1"/>
    <cellStyle name="40% - Accent1 3" xfId="2272" hidden="1"/>
    <cellStyle name="40% - Accent1 3" xfId="2305" hidden="1"/>
    <cellStyle name="40% - Accent1 3" xfId="2337" hidden="1"/>
    <cellStyle name="40% - Accent1 3" xfId="2369" hidden="1"/>
    <cellStyle name="40% - Accent1 3" xfId="2402" hidden="1"/>
    <cellStyle name="40% - Accent1 3" xfId="2434" hidden="1"/>
    <cellStyle name="40% - Accent1 3" xfId="2467" hidden="1"/>
    <cellStyle name="40% - Accent1 3" xfId="2499" hidden="1"/>
    <cellStyle name="40% - Accent1 3" xfId="2532" hidden="1"/>
    <cellStyle name="40% - Accent1 3" xfId="2565" hidden="1"/>
    <cellStyle name="40% - Accent1 3" xfId="2598" hidden="1"/>
    <cellStyle name="40% - Accent1 3" xfId="2631" hidden="1"/>
    <cellStyle name="40% - Accent1 3" xfId="2664" hidden="1"/>
    <cellStyle name="40% - Accent1 3" xfId="2697" hidden="1"/>
    <cellStyle name="40% - Accent1 3" xfId="2778" hidden="1"/>
    <cellStyle name="40% - Accent1 3" xfId="2815" hidden="1"/>
    <cellStyle name="40% - Accent1 3" xfId="2848" hidden="1"/>
    <cellStyle name="40% - Accent1 3" xfId="2880" hidden="1"/>
    <cellStyle name="40% - Accent1 3" xfId="2912" hidden="1"/>
    <cellStyle name="40% - Accent1 3" xfId="2945" hidden="1"/>
    <cellStyle name="40% - Accent1 3" xfId="2977" hidden="1"/>
    <cellStyle name="40% - Accent1 3" xfId="3010" hidden="1"/>
    <cellStyle name="40% - Accent1 3" xfId="3042" hidden="1"/>
    <cellStyle name="40% - Accent1 3" xfId="3075" hidden="1"/>
    <cellStyle name="40% - Accent1 3" xfId="3108" hidden="1"/>
    <cellStyle name="40% - Accent1 3" xfId="3141" hidden="1"/>
    <cellStyle name="40% - Accent1 3" xfId="3174" hidden="1"/>
    <cellStyle name="40% - Accent1 3" xfId="3207" hidden="1"/>
    <cellStyle name="40% - Accent1 3" xfId="3240" hidden="1"/>
    <cellStyle name="40% - Accent1 3" xfId="3291" hidden="1"/>
    <cellStyle name="40% - Accent1 3" xfId="3328" hidden="1"/>
    <cellStyle name="40% - Accent1 3" xfId="3361" hidden="1"/>
    <cellStyle name="40% - Accent1 3" xfId="3393" hidden="1"/>
    <cellStyle name="40% - Accent1 3" xfId="3425" hidden="1"/>
    <cellStyle name="40% - Accent1 3" xfId="3458" hidden="1"/>
    <cellStyle name="40% - Accent1 3" xfId="3490" hidden="1"/>
    <cellStyle name="40% - Accent1 3" xfId="3523" hidden="1"/>
    <cellStyle name="40% - Accent1 3" xfId="3555" hidden="1"/>
    <cellStyle name="40% - Accent1 3" xfId="3588" hidden="1"/>
    <cellStyle name="40% - Accent1 3" xfId="3621" hidden="1"/>
    <cellStyle name="40% - Accent1 3" xfId="3654" hidden="1"/>
    <cellStyle name="40% - Accent1 3" xfId="3687" hidden="1"/>
    <cellStyle name="40% - Accent1 3" xfId="3720" hidden="1"/>
    <cellStyle name="40% - Accent1 3" xfId="3753" hidden="1"/>
    <cellStyle name="40% - Accent1 3" xfId="3768" hidden="1"/>
    <cellStyle name="40% - Accent1 3" xfId="3805" hidden="1"/>
    <cellStyle name="40% - Accent1 3" xfId="3838" hidden="1"/>
    <cellStyle name="40% - Accent1 3" xfId="3870" hidden="1"/>
    <cellStyle name="40% - Accent1 3" xfId="3902" hidden="1"/>
    <cellStyle name="40% - Accent1 3" xfId="3935" hidden="1"/>
    <cellStyle name="40% - Accent1 3" xfId="3967" hidden="1"/>
    <cellStyle name="40% - Accent1 3" xfId="4000" hidden="1"/>
    <cellStyle name="40% - Accent1 3" xfId="4032" hidden="1"/>
    <cellStyle name="40% - Accent1 3" xfId="4065" hidden="1"/>
    <cellStyle name="40% - Accent1 3" xfId="4098" hidden="1"/>
    <cellStyle name="40% - Accent1 3" xfId="4131" hidden="1"/>
    <cellStyle name="40% - Accent1 3" xfId="4164" hidden="1"/>
    <cellStyle name="40% - Accent1 3" xfId="4197" hidden="1"/>
    <cellStyle name="40% - Accent1 3" xfId="4230" hidden="1"/>
    <cellStyle name="40% - Accent1 3" xfId="4264" hidden="1"/>
    <cellStyle name="40% - Accent1 3" xfId="4297" hidden="1"/>
    <cellStyle name="40% - Accent1 3" xfId="4330" hidden="1"/>
    <cellStyle name="40% - Accent1 3" xfId="4363" hidden="1"/>
    <cellStyle name="40% - Accent1 3" xfId="4396" hidden="1"/>
    <cellStyle name="40% - Accent1 3" xfId="4429" hidden="1"/>
    <cellStyle name="40% - Accent1 3" xfId="4462" hidden="1"/>
    <cellStyle name="40% - Accent1 3" xfId="4495" hidden="1"/>
    <cellStyle name="40% - Accent1 3" xfId="4528" hidden="1"/>
    <cellStyle name="40% - Accent1 3" xfId="4561" hidden="1"/>
    <cellStyle name="40% - Accent1 3" xfId="4594" hidden="1"/>
    <cellStyle name="40% - Accent1 3" xfId="4631" hidden="1"/>
    <cellStyle name="40% - Accent1 3" xfId="4664" hidden="1"/>
    <cellStyle name="40% - Accent1 3" xfId="4696" hidden="1"/>
    <cellStyle name="40% - Accent1 3" xfId="4728" hidden="1"/>
    <cellStyle name="40% - Accent1 3" xfId="4761" hidden="1"/>
    <cellStyle name="40% - Accent1 3" xfId="4793" hidden="1"/>
    <cellStyle name="40% - Accent1 3" xfId="4826" hidden="1"/>
    <cellStyle name="40% - Accent1 3" xfId="4858" hidden="1"/>
    <cellStyle name="40% - Accent1 3" xfId="4891" hidden="1"/>
    <cellStyle name="40% - Accent1 3" xfId="4924" hidden="1"/>
    <cellStyle name="40% - Accent1 3" xfId="4957" hidden="1"/>
    <cellStyle name="40% - Accent1 3" xfId="4990" hidden="1"/>
    <cellStyle name="40% - Accent1 3" xfId="5023" hidden="1"/>
    <cellStyle name="40% - Accent1 3" xfId="5056" hidden="1"/>
    <cellStyle name="40% - Accent1 3" xfId="5096" hidden="1"/>
    <cellStyle name="40% - Accent1 3" xfId="5133" hidden="1"/>
    <cellStyle name="40% - Accent1 3" xfId="5166" hidden="1"/>
    <cellStyle name="40% - Accent1 3" xfId="5198" hidden="1"/>
    <cellStyle name="40% - Accent1 3" xfId="5230" hidden="1"/>
    <cellStyle name="40% - Accent1 3" xfId="5263" hidden="1"/>
    <cellStyle name="40% - Accent1 3" xfId="5295" hidden="1"/>
    <cellStyle name="40% - Accent1 3" xfId="5328" hidden="1"/>
    <cellStyle name="40% - Accent1 3" xfId="5360" hidden="1"/>
    <cellStyle name="40% - Accent1 3" xfId="5393" hidden="1"/>
    <cellStyle name="40% - Accent1 3" xfId="5426" hidden="1"/>
    <cellStyle name="40% - Accent1 3" xfId="5459" hidden="1"/>
    <cellStyle name="40% - Accent1 3" xfId="5492" hidden="1"/>
    <cellStyle name="40% - Accent1 3" xfId="5525" hidden="1"/>
    <cellStyle name="40% - Accent1 3" xfId="5558" hidden="1"/>
    <cellStyle name="40% - Accent1 3" xfId="5609" hidden="1"/>
    <cellStyle name="40% - Accent1 3" xfId="5646" hidden="1"/>
    <cellStyle name="40% - Accent1 3" xfId="5679" hidden="1"/>
    <cellStyle name="40% - Accent1 3" xfId="5711" hidden="1"/>
    <cellStyle name="40% - Accent1 3" xfId="5743" hidden="1"/>
    <cellStyle name="40% - Accent1 3" xfId="5776" hidden="1"/>
    <cellStyle name="40% - Accent1 3" xfId="5808" hidden="1"/>
    <cellStyle name="40% - Accent1 3" xfId="5841" hidden="1"/>
    <cellStyle name="40% - Accent1 3" xfId="5873" hidden="1"/>
    <cellStyle name="40% - Accent1 3" xfId="5906" hidden="1"/>
    <cellStyle name="40% - Accent1 3" xfId="5939" hidden="1"/>
    <cellStyle name="40% - Accent1 3" xfId="5972" hidden="1"/>
    <cellStyle name="40% - Accent1 3" xfId="6005" hidden="1"/>
    <cellStyle name="40% - Accent1 3" xfId="6038" hidden="1"/>
    <cellStyle name="40% - Accent1 3" xfId="6071" hidden="1"/>
    <cellStyle name="40% - Accent1 3" xfId="6086" hidden="1"/>
    <cellStyle name="40% - Accent1 3" xfId="6123" hidden="1"/>
    <cellStyle name="40% - Accent1 3" xfId="6156" hidden="1"/>
    <cellStyle name="40% - Accent1 3" xfId="6188" hidden="1"/>
    <cellStyle name="40% - Accent1 3" xfId="6220" hidden="1"/>
    <cellStyle name="40% - Accent1 3" xfId="6253" hidden="1"/>
    <cellStyle name="40% - Accent1 3" xfId="6285" hidden="1"/>
    <cellStyle name="40% - Accent1 3" xfId="6318" hidden="1"/>
    <cellStyle name="40% - Accent1 3" xfId="6350" hidden="1"/>
    <cellStyle name="40% - Accent1 3" xfId="6383" hidden="1"/>
    <cellStyle name="40% - Accent1 3" xfId="6416" hidden="1"/>
    <cellStyle name="40% - Accent1 3" xfId="6449" hidden="1"/>
    <cellStyle name="40% - Accent1 3" xfId="6482" hidden="1"/>
    <cellStyle name="40% - Accent1 3" xfId="6515" hidden="1"/>
    <cellStyle name="40% - Accent1 3" xfId="6548" hidden="1"/>
    <cellStyle name="40% - Accent1 3" xfId="6574" hidden="1"/>
    <cellStyle name="40% - Accent1 3" xfId="6611" hidden="1"/>
    <cellStyle name="40% - Accent1 3" xfId="6644" hidden="1"/>
    <cellStyle name="40% - Accent1 3" xfId="6676" hidden="1"/>
    <cellStyle name="40% - Accent1 3" xfId="6708" hidden="1"/>
    <cellStyle name="40% - Accent1 3" xfId="6741" hidden="1"/>
    <cellStyle name="40% - Accent1 3" xfId="6773" hidden="1"/>
    <cellStyle name="40% - Accent1 3" xfId="6806" hidden="1"/>
    <cellStyle name="40% - Accent1 3" xfId="6838" hidden="1"/>
    <cellStyle name="40% - Accent1 3" xfId="6871" hidden="1"/>
    <cellStyle name="40% - Accent1 3" xfId="6904" hidden="1"/>
    <cellStyle name="40% - Accent1 3" xfId="6937" hidden="1"/>
    <cellStyle name="40% - Accent1 3" xfId="6970" hidden="1"/>
    <cellStyle name="40% - Accent1 3" xfId="7003" hidden="1"/>
    <cellStyle name="40% - Accent1 3" xfId="7036" hidden="1"/>
    <cellStyle name="40% - Accent1 3" xfId="7087" hidden="1"/>
    <cellStyle name="40% - Accent1 3" xfId="7124" hidden="1"/>
    <cellStyle name="40% - Accent1 3" xfId="7157" hidden="1"/>
    <cellStyle name="40% - Accent1 3" xfId="7189" hidden="1"/>
    <cellStyle name="40% - Accent1 3" xfId="7221" hidden="1"/>
    <cellStyle name="40% - Accent1 3" xfId="7254" hidden="1"/>
    <cellStyle name="40% - Accent1 3" xfId="7286" hidden="1"/>
    <cellStyle name="40% - Accent1 3" xfId="7319" hidden="1"/>
    <cellStyle name="40% - Accent1 3" xfId="7351" hidden="1"/>
    <cellStyle name="40% - Accent1 3" xfId="7384" hidden="1"/>
    <cellStyle name="40% - Accent1 3" xfId="7417" hidden="1"/>
    <cellStyle name="40% - Accent1 3" xfId="7450" hidden="1"/>
    <cellStyle name="40% - Accent1 3" xfId="7483" hidden="1"/>
    <cellStyle name="40% - Accent1 3" xfId="7516" hidden="1"/>
    <cellStyle name="40% - Accent1 3" xfId="7549" hidden="1"/>
    <cellStyle name="40% - Accent1 3" xfId="7564" hidden="1"/>
    <cellStyle name="40% - Accent1 3" xfId="7601" hidden="1"/>
    <cellStyle name="40% - Accent1 3" xfId="7634" hidden="1"/>
    <cellStyle name="40% - Accent1 3" xfId="7666" hidden="1"/>
    <cellStyle name="40% - Accent1 3" xfId="7698" hidden="1"/>
    <cellStyle name="40% - Accent1 3" xfId="7731" hidden="1"/>
    <cellStyle name="40% - Accent1 3" xfId="7763" hidden="1"/>
    <cellStyle name="40% - Accent1 3" xfId="7796" hidden="1"/>
    <cellStyle name="40% - Accent1 3" xfId="7828" hidden="1"/>
    <cellStyle name="40% - Accent1 3" xfId="7861" hidden="1"/>
    <cellStyle name="40% - Accent1 3" xfId="7894" hidden="1"/>
    <cellStyle name="40% - Accent1 3" xfId="7927" hidden="1"/>
    <cellStyle name="40% - Accent1 3" xfId="7960" hidden="1"/>
    <cellStyle name="40% - Accent1 3" xfId="7993" hidden="1"/>
    <cellStyle name="40% - Accent1 3" xfId="8026"/>
    <cellStyle name="40% - Accent2 2" xfId="50"/>
    <cellStyle name="40% - Accent2 2 2" xfId="1577"/>
    <cellStyle name="40% - Accent2 2 3" xfId="2714"/>
    <cellStyle name="40% - Accent2 3" xfId="218" hidden="1"/>
    <cellStyle name="40% - Accent2 3" xfId="245" hidden="1"/>
    <cellStyle name="40% - Accent2 3" xfId="278" hidden="1"/>
    <cellStyle name="40% - Accent2 3" xfId="311" hidden="1"/>
    <cellStyle name="40% - Accent2 3" xfId="344" hidden="1"/>
    <cellStyle name="40% - Accent2 3" xfId="378" hidden="1"/>
    <cellStyle name="40% - Accent2 3" xfId="411" hidden="1"/>
    <cellStyle name="40% - Accent2 3" xfId="444" hidden="1"/>
    <cellStyle name="40% - Accent2 3" xfId="477" hidden="1"/>
    <cellStyle name="40% - Accent2 3" xfId="510" hidden="1"/>
    <cellStyle name="40% - Accent2 3" xfId="543" hidden="1"/>
    <cellStyle name="40% - Accent2 3" xfId="576" hidden="1"/>
    <cellStyle name="40% - Accent2 3" xfId="613" hidden="1"/>
    <cellStyle name="40% - Accent2 3" xfId="646" hidden="1"/>
    <cellStyle name="40% - Accent2 3" xfId="678" hidden="1"/>
    <cellStyle name="40% - Accent2 3" xfId="710" hidden="1"/>
    <cellStyle name="40% - Accent2 3" xfId="743" hidden="1"/>
    <cellStyle name="40% - Accent2 3" xfId="775" hidden="1"/>
    <cellStyle name="40% - Accent2 3" xfId="808" hidden="1"/>
    <cellStyle name="40% - Accent2 3" xfId="840" hidden="1"/>
    <cellStyle name="40% - Accent2 3" xfId="873" hidden="1"/>
    <cellStyle name="40% - Accent2 3" xfId="906" hidden="1"/>
    <cellStyle name="40% - Accent2 3" xfId="939" hidden="1"/>
    <cellStyle name="40% - Accent2 3" xfId="972" hidden="1"/>
    <cellStyle name="40% - Accent2 3" xfId="1005" hidden="1"/>
    <cellStyle name="40% - Accent2 3" xfId="1038" hidden="1"/>
    <cellStyle name="40% - Accent2 3" xfId="1078" hidden="1"/>
    <cellStyle name="40% - Accent2 3" xfId="1116" hidden="1"/>
    <cellStyle name="40% - Accent2 3" xfId="1149" hidden="1"/>
    <cellStyle name="40% - Accent2 3" xfId="1181" hidden="1"/>
    <cellStyle name="40% - Accent2 3" xfId="1213" hidden="1"/>
    <cellStyle name="40% - Accent2 3" xfId="1246" hidden="1"/>
    <cellStyle name="40% - Accent2 3" xfId="1278" hidden="1"/>
    <cellStyle name="40% - Accent2 3" xfId="1311" hidden="1"/>
    <cellStyle name="40% - Accent2 3" xfId="1343" hidden="1"/>
    <cellStyle name="40% - Accent2 3" xfId="1376" hidden="1"/>
    <cellStyle name="40% - Accent2 3" xfId="1409" hidden="1"/>
    <cellStyle name="40% - Accent2 3" xfId="1442" hidden="1"/>
    <cellStyle name="40% - Accent2 3" xfId="1475" hidden="1"/>
    <cellStyle name="40% - Accent2 3" xfId="1508" hidden="1"/>
    <cellStyle name="40% - Accent2 3" xfId="1541" hidden="1"/>
    <cellStyle name="40% - Accent2 3" xfId="1755" hidden="1"/>
    <cellStyle name="40% - Accent2 3" xfId="1792" hidden="1"/>
    <cellStyle name="40% - Accent2 3" xfId="1825" hidden="1"/>
    <cellStyle name="40% - Accent2 3" xfId="1857" hidden="1"/>
    <cellStyle name="40% - Accent2 3" xfId="1889" hidden="1"/>
    <cellStyle name="40% - Accent2 3" xfId="1922" hidden="1"/>
    <cellStyle name="40% - Accent2 3" xfId="1954" hidden="1"/>
    <cellStyle name="40% - Accent2 3" xfId="1987" hidden="1"/>
    <cellStyle name="40% - Accent2 3" xfId="2019" hidden="1"/>
    <cellStyle name="40% - Accent2 3" xfId="2052" hidden="1"/>
    <cellStyle name="40% - Accent2 3" xfId="2085" hidden="1"/>
    <cellStyle name="40% - Accent2 3" xfId="2118" hidden="1"/>
    <cellStyle name="40% - Accent2 3" xfId="2151" hidden="1"/>
    <cellStyle name="40% - Accent2 3" xfId="2184" hidden="1"/>
    <cellStyle name="40% - Accent2 3" xfId="2217" hidden="1"/>
    <cellStyle name="40% - Accent2 3" xfId="2232" hidden="1"/>
    <cellStyle name="40% - Accent2 3" xfId="2269" hidden="1"/>
    <cellStyle name="40% - Accent2 3" xfId="2302" hidden="1"/>
    <cellStyle name="40% - Accent2 3" xfId="2334" hidden="1"/>
    <cellStyle name="40% - Accent2 3" xfId="2366" hidden="1"/>
    <cellStyle name="40% - Accent2 3" xfId="2399" hidden="1"/>
    <cellStyle name="40% - Accent2 3" xfId="2431" hidden="1"/>
    <cellStyle name="40% - Accent2 3" xfId="2464" hidden="1"/>
    <cellStyle name="40% - Accent2 3" xfId="2496" hidden="1"/>
    <cellStyle name="40% - Accent2 3" xfId="2529" hidden="1"/>
    <cellStyle name="40% - Accent2 3" xfId="2562" hidden="1"/>
    <cellStyle name="40% - Accent2 3" xfId="2595" hidden="1"/>
    <cellStyle name="40% - Accent2 3" xfId="2628" hidden="1"/>
    <cellStyle name="40% - Accent2 3" xfId="2661" hidden="1"/>
    <cellStyle name="40% - Accent2 3" xfId="2694" hidden="1"/>
    <cellStyle name="40% - Accent2 3" xfId="2775" hidden="1"/>
    <cellStyle name="40% - Accent2 3" xfId="2812" hidden="1"/>
    <cellStyle name="40% - Accent2 3" xfId="2845" hidden="1"/>
    <cellStyle name="40% - Accent2 3" xfId="2877" hidden="1"/>
    <cellStyle name="40% - Accent2 3" xfId="2909" hidden="1"/>
    <cellStyle name="40% - Accent2 3" xfId="2942" hidden="1"/>
    <cellStyle name="40% - Accent2 3" xfId="2974" hidden="1"/>
    <cellStyle name="40% - Accent2 3" xfId="3007" hidden="1"/>
    <cellStyle name="40% - Accent2 3" xfId="3039" hidden="1"/>
    <cellStyle name="40% - Accent2 3" xfId="3072" hidden="1"/>
    <cellStyle name="40% - Accent2 3" xfId="3105" hidden="1"/>
    <cellStyle name="40% - Accent2 3" xfId="3138" hidden="1"/>
    <cellStyle name="40% - Accent2 3" xfId="3171" hidden="1"/>
    <cellStyle name="40% - Accent2 3" xfId="3204" hidden="1"/>
    <cellStyle name="40% - Accent2 3" xfId="3237" hidden="1"/>
    <cellStyle name="40% - Accent2 3" xfId="3288" hidden="1"/>
    <cellStyle name="40% - Accent2 3" xfId="3325" hidden="1"/>
    <cellStyle name="40% - Accent2 3" xfId="3358" hidden="1"/>
    <cellStyle name="40% - Accent2 3" xfId="3390" hidden="1"/>
    <cellStyle name="40% - Accent2 3" xfId="3422" hidden="1"/>
    <cellStyle name="40% - Accent2 3" xfId="3455" hidden="1"/>
    <cellStyle name="40% - Accent2 3" xfId="3487" hidden="1"/>
    <cellStyle name="40% - Accent2 3" xfId="3520" hidden="1"/>
    <cellStyle name="40% - Accent2 3" xfId="3552" hidden="1"/>
    <cellStyle name="40% - Accent2 3" xfId="3585" hidden="1"/>
    <cellStyle name="40% - Accent2 3" xfId="3618" hidden="1"/>
    <cellStyle name="40% - Accent2 3" xfId="3651" hidden="1"/>
    <cellStyle name="40% - Accent2 3" xfId="3684" hidden="1"/>
    <cellStyle name="40% - Accent2 3" xfId="3717" hidden="1"/>
    <cellStyle name="40% - Accent2 3" xfId="3750" hidden="1"/>
    <cellStyle name="40% - Accent2 3" xfId="3765" hidden="1"/>
    <cellStyle name="40% - Accent2 3" xfId="3802" hidden="1"/>
    <cellStyle name="40% - Accent2 3" xfId="3835" hidden="1"/>
    <cellStyle name="40% - Accent2 3" xfId="3867" hidden="1"/>
    <cellStyle name="40% - Accent2 3" xfId="3899" hidden="1"/>
    <cellStyle name="40% - Accent2 3" xfId="3932" hidden="1"/>
    <cellStyle name="40% - Accent2 3" xfId="3964" hidden="1"/>
    <cellStyle name="40% - Accent2 3" xfId="3997" hidden="1"/>
    <cellStyle name="40% - Accent2 3" xfId="4029" hidden="1"/>
    <cellStyle name="40% - Accent2 3" xfId="4062" hidden="1"/>
    <cellStyle name="40% - Accent2 3" xfId="4095" hidden="1"/>
    <cellStyle name="40% - Accent2 3" xfId="4128" hidden="1"/>
    <cellStyle name="40% - Accent2 3" xfId="4161" hidden="1"/>
    <cellStyle name="40% - Accent2 3" xfId="4194" hidden="1"/>
    <cellStyle name="40% - Accent2 3" xfId="4227" hidden="1"/>
    <cellStyle name="40% - Accent2 3" xfId="4261" hidden="1"/>
    <cellStyle name="40% - Accent2 3" xfId="4294" hidden="1"/>
    <cellStyle name="40% - Accent2 3" xfId="4327" hidden="1"/>
    <cellStyle name="40% - Accent2 3" xfId="4360" hidden="1"/>
    <cellStyle name="40% - Accent2 3" xfId="4393" hidden="1"/>
    <cellStyle name="40% - Accent2 3" xfId="4426" hidden="1"/>
    <cellStyle name="40% - Accent2 3" xfId="4459" hidden="1"/>
    <cellStyle name="40% - Accent2 3" xfId="4492" hidden="1"/>
    <cellStyle name="40% - Accent2 3" xfId="4525" hidden="1"/>
    <cellStyle name="40% - Accent2 3" xfId="4558" hidden="1"/>
    <cellStyle name="40% - Accent2 3" xfId="4591" hidden="1"/>
    <cellStyle name="40% - Accent2 3" xfId="4628" hidden="1"/>
    <cellStyle name="40% - Accent2 3" xfId="4661" hidden="1"/>
    <cellStyle name="40% - Accent2 3" xfId="4693" hidden="1"/>
    <cellStyle name="40% - Accent2 3" xfId="4725" hidden="1"/>
    <cellStyle name="40% - Accent2 3" xfId="4758" hidden="1"/>
    <cellStyle name="40% - Accent2 3" xfId="4790" hidden="1"/>
    <cellStyle name="40% - Accent2 3" xfId="4823" hidden="1"/>
    <cellStyle name="40% - Accent2 3" xfId="4855" hidden="1"/>
    <cellStyle name="40% - Accent2 3" xfId="4888" hidden="1"/>
    <cellStyle name="40% - Accent2 3" xfId="4921" hidden="1"/>
    <cellStyle name="40% - Accent2 3" xfId="4954" hidden="1"/>
    <cellStyle name="40% - Accent2 3" xfId="4987" hidden="1"/>
    <cellStyle name="40% - Accent2 3" xfId="5020" hidden="1"/>
    <cellStyle name="40% - Accent2 3" xfId="5053" hidden="1"/>
    <cellStyle name="40% - Accent2 3" xfId="5093" hidden="1"/>
    <cellStyle name="40% - Accent2 3" xfId="5130" hidden="1"/>
    <cellStyle name="40% - Accent2 3" xfId="5163" hidden="1"/>
    <cellStyle name="40% - Accent2 3" xfId="5195" hidden="1"/>
    <cellStyle name="40% - Accent2 3" xfId="5227" hidden="1"/>
    <cellStyle name="40% - Accent2 3" xfId="5260" hidden="1"/>
    <cellStyle name="40% - Accent2 3" xfId="5292" hidden="1"/>
    <cellStyle name="40% - Accent2 3" xfId="5325" hidden="1"/>
    <cellStyle name="40% - Accent2 3" xfId="5357" hidden="1"/>
    <cellStyle name="40% - Accent2 3" xfId="5390" hidden="1"/>
    <cellStyle name="40% - Accent2 3" xfId="5423" hidden="1"/>
    <cellStyle name="40% - Accent2 3" xfId="5456" hidden="1"/>
    <cellStyle name="40% - Accent2 3" xfId="5489" hidden="1"/>
    <cellStyle name="40% - Accent2 3" xfId="5522" hidden="1"/>
    <cellStyle name="40% - Accent2 3" xfId="5555" hidden="1"/>
    <cellStyle name="40% - Accent2 3" xfId="5606" hidden="1"/>
    <cellStyle name="40% - Accent2 3" xfId="5643" hidden="1"/>
    <cellStyle name="40% - Accent2 3" xfId="5676" hidden="1"/>
    <cellStyle name="40% - Accent2 3" xfId="5708" hidden="1"/>
    <cellStyle name="40% - Accent2 3" xfId="5740" hidden="1"/>
    <cellStyle name="40% - Accent2 3" xfId="5773" hidden="1"/>
    <cellStyle name="40% - Accent2 3" xfId="5805" hidden="1"/>
    <cellStyle name="40% - Accent2 3" xfId="5838" hidden="1"/>
    <cellStyle name="40% - Accent2 3" xfId="5870" hidden="1"/>
    <cellStyle name="40% - Accent2 3" xfId="5903" hidden="1"/>
    <cellStyle name="40% - Accent2 3" xfId="5936" hidden="1"/>
    <cellStyle name="40% - Accent2 3" xfId="5969" hidden="1"/>
    <cellStyle name="40% - Accent2 3" xfId="6002" hidden="1"/>
    <cellStyle name="40% - Accent2 3" xfId="6035" hidden="1"/>
    <cellStyle name="40% - Accent2 3" xfId="6068" hidden="1"/>
    <cellStyle name="40% - Accent2 3" xfId="6083" hidden="1"/>
    <cellStyle name="40% - Accent2 3" xfId="6120" hidden="1"/>
    <cellStyle name="40% - Accent2 3" xfId="6153" hidden="1"/>
    <cellStyle name="40% - Accent2 3" xfId="6185" hidden="1"/>
    <cellStyle name="40% - Accent2 3" xfId="6217" hidden="1"/>
    <cellStyle name="40% - Accent2 3" xfId="6250" hidden="1"/>
    <cellStyle name="40% - Accent2 3" xfId="6282" hidden="1"/>
    <cellStyle name="40% - Accent2 3" xfId="6315" hidden="1"/>
    <cellStyle name="40% - Accent2 3" xfId="6347" hidden="1"/>
    <cellStyle name="40% - Accent2 3" xfId="6380" hidden="1"/>
    <cellStyle name="40% - Accent2 3" xfId="6413" hidden="1"/>
    <cellStyle name="40% - Accent2 3" xfId="6446" hidden="1"/>
    <cellStyle name="40% - Accent2 3" xfId="6479" hidden="1"/>
    <cellStyle name="40% - Accent2 3" xfId="6512" hidden="1"/>
    <cellStyle name="40% - Accent2 3" xfId="6545" hidden="1"/>
    <cellStyle name="40% - Accent2 3" xfId="6571" hidden="1"/>
    <cellStyle name="40% - Accent2 3" xfId="6608" hidden="1"/>
    <cellStyle name="40% - Accent2 3" xfId="6641" hidden="1"/>
    <cellStyle name="40% - Accent2 3" xfId="6673" hidden="1"/>
    <cellStyle name="40% - Accent2 3" xfId="6705" hidden="1"/>
    <cellStyle name="40% - Accent2 3" xfId="6738" hidden="1"/>
    <cellStyle name="40% - Accent2 3" xfId="6770" hidden="1"/>
    <cellStyle name="40% - Accent2 3" xfId="6803" hidden="1"/>
    <cellStyle name="40% - Accent2 3" xfId="6835" hidden="1"/>
    <cellStyle name="40% - Accent2 3" xfId="6868" hidden="1"/>
    <cellStyle name="40% - Accent2 3" xfId="6901" hidden="1"/>
    <cellStyle name="40% - Accent2 3" xfId="6934" hidden="1"/>
    <cellStyle name="40% - Accent2 3" xfId="6967" hidden="1"/>
    <cellStyle name="40% - Accent2 3" xfId="7000" hidden="1"/>
    <cellStyle name="40% - Accent2 3" xfId="7033" hidden="1"/>
    <cellStyle name="40% - Accent2 3" xfId="7084" hidden="1"/>
    <cellStyle name="40% - Accent2 3" xfId="7121" hidden="1"/>
    <cellStyle name="40% - Accent2 3" xfId="7154" hidden="1"/>
    <cellStyle name="40% - Accent2 3" xfId="7186" hidden="1"/>
    <cellStyle name="40% - Accent2 3" xfId="7218" hidden="1"/>
    <cellStyle name="40% - Accent2 3" xfId="7251" hidden="1"/>
    <cellStyle name="40% - Accent2 3" xfId="7283" hidden="1"/>
    <cellStyle name="40% - Accent2 3" xfId="7316" hidden="1"/>
    <cellStyle name="40% - Accent2 3" xfId="7348" hidden="1"/>
    <cellStyle name="40% - Accent2 3" xfId="7381" hidden="1"/>
    <cellStyle name="40% - Accent2 3" xfId="7414" hidden="1"/>
    <cellStyle name="40% - Accent2 3" xfId="7447" hidden="1"/>
    <cellStyle name="40% - Accent2 3" xfId="7480" hidden="1"/>
    <cellStyle name="40% - Accent2 3" xfId="7513" hidden="1"/>
    <cellStyle name="40% - Accent2 3" xfId="7546" hidden="1"/>
    <cellStyle name="40% - Accent2 3" xfId="7561" hidden="1"/>
    <cellStyle name="40% - Accent2 3" xfId="7598" hidden="1"/>
    <cellStyle name="40% - Accent2 3" xfId="7631" hidden="1"/>
    <cellStyle name="40% - Accent2 3" xfId="7663" hidden="1"/>
    <cellStyle name="40% - Accent2 3" xfId="7695" hidden="1"/>
    <cellStyle name="40% - Accent2 3" xfId="7728" hidden="1"/>
    <cellStyle name="40% - Accent2 3" xfId="7760" hidden="1"/>
    <cellStyle name="40% - Accent2 3" xfId="7793" hidden="1"/>
    <cellStyle name="40% - Accent2 3" xfId="7825" hidden="1"/>
    <cellStyle name="40% - Accent2 3" xfId="7858" hidden="1"/>
    <cellStyle name="40% - Accent2 3" xfId="7891" hidden="1"/>
    <cellStyle name="40% - Accent2 3" xfId="7924" hidden="1"/>
    <cellStyle name="40% - Accent2 3" xfId="7957" hidden="1"/>
    <cellStyle name="40% - Accent2 3" xfId="7990" hidden="1"/>
    <cellStyle name="40% - Accent2 3" xfId="8023"/>
    <cellStyle name="40% - Accent3 2" xfId="51"/>
    <cellStyle name="40% - Accent3 2 2" xfId="1578"/>
    <cellStyle name="40% - Accent3 2 3" xfId="2715"/>
    <cellStyle name="40% - Accent3 3" xfId="221" hidden="1"/>
    <cellStyle name="40% - Accent3 3" xfId="242" hidden="1"/>
    <cellStyle name="40% - Accent3 3" xfId="275" hidden="1"/>
    <cellStyle name="40% - Accent3 3" xfId="308" hidden="1"/>
    <cellStyle name="40% - Accent3 3" xfId="341" hidden="1"/>
    <cellStyle name="40% - Accent3 3" xfId="375" hidden="1"/>
    <cellStyle name="40% - Accent3 3" xfId="408" hidden="1"/>
    <cellStyle name="40% - Accent3 3" xfId="441" hidden="1"/>
    <cellStyle name="40% - Accent3 3" xfId="474" hidden="1"/>
    <cellStyle name="40% - Accent3 3" xfId="507" hidden="1"/>
    <cellStyle name="40% - Accent3 3" xfId="540" hidden="1"/>
    <cellStyle name="40% - Accent3 3" xfId="573" hidden="1"/>
    <cellStyle name="40% - Accent3 3" xfId="610" hidden="1"/>
    <cellStyle name="40% - Accent3 3" xfId="643" hidden="1"/>
    <cellStyle name="40% - Accent3 3" xfId="675" hidden="1"/>
    <cellStyle name="40% - Accent3 3" xfId="707" hidden="1"/>
    <cellStyle name="40% - Accent3 3" xfId="740" hidden="1"/>
    <cellStyle name="40% - Accent3 3" xfId="772" hidden="1"/>
    <cellStyle name="40% - Accent3 3" xfId="805" hidden="1"/>
    <cellStyle name="40% - Accent3 3" xfId="837" hidden="1"/>
    <cellStyle name="40% - Accent3 3" xfId="870" hidden="1"/>
    <cellStyle name="40% - Accent3 3" xfId="903" hidden="1"/>
    <cellStyle name="40% - Accent3 3" xfId="936" hidden="1"/>
    <cellStyle name="40% - Accent3 3" xfId="969" hidden="1"/>
    <cellStyle name="40% - Accent3 3" xfId="1002" hidden="1"/>
    <cellStyle name="40% - Accent3 3" xfId="1035" hidden="1"/>
    <cellStyle name="40% - Accent3 3" xfId="1075" hidden="1"/>
    <cellStyle name="40% - Accent3 3" xfId="1113" hidden="1"/>
    <cellStyle name="40% - Accent3 3" xfId="1146" hidden="1"/>
    <cellStyle name="40% - Accent3 3" xfId="1178" hidden="1"/>
    <cellStyle name="40% - Accent3 3" xfId="1210" hidden="1"/>
    <cellStyle name="40% - Accent3 3" xfId="1243" hidden="1"/>
    <cellStyle name="40% - Accent3 3" xfId="1275" hidden="1"/>
    <cellStyle name="40% - Accent3 3" xfId="1308" hidden="1"/>
    <cellStyle name="40% - Accent3 3" xfId="1340" hidden="1"/>
    <cellStyle name="40% - Accent3 3" xfId="1373" hidden="1"/>
    <cellStyle name="40% - Accent3 3" xfId="1406" hidden="1"/>
    <cellStyle name="40% - Accent3 3" xfId="1439" hidden="1"/>
    <cellStyle name="40% - Accent3 3" xfId="1472" hidden="1"/>
    <cellStyle name="40% - Accent3 3" xfId="1505" hidden="1"/>
    <cellStyle name="40% - Accent3 3" xfId="1538" hidden="1"/>
    <cellStyle name="40% - Accent3 3" xfId="1752" hidden="1"/>
    <cellStyle name="40% - Accent3 3" xfId="1789" hidden="1"/>
    <cellStyle name="40% - Accent3 3" xfId="1822" hidden="1"/>
    <cellStyle name="40% - Accent3 3" xfId="1854" hidden="1"/>
    <cellStyle name="40% - Accent3 3" xfId="1886" hidden="1"/>
    <cellStyle name="40% - Accent3 3" xfId="1919" hidden="1"/>
    <cellStyle name="40% - Accent3 3" xfId="1951" hidden="1"/>
    <cellStyle name="40% - Accent3 3" xfId="1984" hidden="1"/>
    <cellStyle name="40% - Accent3 3" xfId="2016" hidden="1"/>
    <cellStyle name="40% - Accent3 3" xfId="2049" hidden="1"/>
    <cellStyle name="40% - Accent3 3" xfId="2082" hidden="1"/>
    <cellStyle name="40% - Accent3 3" xfId="2115" hidden="1"/>
    <cellStyle name="40% - Accent3 3" xfId="2148" hidden="1"/>
    <cellStyle name="40% - Accent3 3" xfId="2181" hidden="1"/>
    <cellStyle name="40% - Accent3 3" xfId="2214" hidden="1"/>
    <cellStyle name="40% - Accent3 3" xfId="1716" hidden="1"/>
    <cellStyle name="40% - Accent3 3" xfId="2266" hidden="1"/>
    <cellStyle name="40% - Accent3 3" xfId="2299" hidden="1"/>
    <cellStyle name="40% - Accent3 3" xfId="2331" hidden="1"/>
    <cellStyle name="40% - Accent3 3" xfId="2363" hidden="1"/>
    <cellStyle name="40% - Accent3 3" xfId="2396" hidden="1"/>
    <cellStyle name="40% - Accent3 3" xfId="2428" hidden="1"/>
    <cellStyle name="40% - Accent3 3" xfId="2461" hidden="1"/>
    <cellStyle name="40% - Accent3 3" xfId="2493" hidden="1"/>
    <cellStyle name="40% - Accent3 3" xfId="2526" hidden="1"/>
    <cellStyle name="40% - Accent3 3" xfId="2559" hidden="1"/>
    <cellStyle name="40% - Accent3 3" xfId="2592" hidden="1"/>
    <cellStyle name="40% - Accent3 3" xfId="2625" hidden="1"/>
    <cellStyle name="40% - Accent3 3" xfId="2658" hidden="1"/>
    <cellStyle name="40% - Accent3 3" xfId="2691" hidden="1"/>
    <cellStyle name="40% - Accent3 3" xfId="2772" hidden="1"/>
    <cellStyle name="40% - Accent3 3" xfId="2809" hidden="1"/>
    <cellStyle name="40% - Accent3 3" xfId="2842" hidden="1"/>
    <cellStyle name="40% - Accent3 3" xfId="2874" hidden="1"/>
    <cellStyle name="40% - Accent3 3" xfId="2906" hidden="1"/>
    <cellStyle name="40% - Accent3 3" xfId="2939" hidden="1"/>
    <cellStyle name="40% - Accent3 3" xfId="2971" hidden="1"/>
    <cellStyle name="40% - Accent3 3" xfId="3004" hidden="1"/>
    <cellStyle name="40% - Accent3 3" xfId="3036" hidden="1"/>
    <cellStyle name="40% - Accent3 3" xfId="3069" hidden="1"/>
    <cellStyle name="40% - Accent3 3" xfId="3102" hidden="1"/>
    <cellStyle name="40% - Accent3 3" xfId="3135" hidden="1"/>
    <cellStyle name="40% - Accent3 3" xfId="3168" hidden="1"/>
    <cellStyle name="40% - Accent3 3" xfId="3201" hidden="1"/>
    <cellStyle name="40% - Accent3 3" xfId="3234" hidden="1"/>
    <cellStyle name="40% - Accent3 3" xfId="3285" hidden="1"/>
    <cellStyle name="40% - Accent3 3" xfId="3322" hidden="1"/>
    <cellStyle name="40% - Accent3 3" xfId="3355" hidden="1"/>
    <cellStyle name="40% - Accent3 3" xfId="3387" hidden="1"/>
    <cellStyle name="40% - Accent3 3" xfId="3419" hidden="1"/>
    <cellStyle name="40% - Accent3 3" xfId="3452" hidden="1"/>
    <cellStyle name="40% - Accent3 3" xfId="3484" hidden="1"/>
    <cellStyle name="40% - Accent3 3" xfId="3517" hidden="1"/>
    <cellStyle name="40% - Accent3 3" xfId="3549" hidden="1"/>
    <cellStyle name="40% - Accent3 3" xfId="3582" hidden="1"/>
    <cellStyle name="40% - Accent3 3" xfId="3615" hidden="1"/>
    <cellStyle name="40% - Accent3 3" xfId="3648" hidden="1"/>
    <cellStyle name="40% - Accent3 3" xfId="3681" hidden="1"/>
    <cellStyle name="40% - Accent3 3" xfId="3714" hidden="1"/>
    <cellStyle name="40% - Accent3 3" xfId="3747" hidden="1"/>
    <cellStyle name="40% - Accent3 3" xfId="3257" hidden="1"/>
    <cellStyle name="40% - Accent3 3" xfId="3799" hidden="1"/>
    <cellStyle name="40% - Accent3 3" xfId="3832" hidden="1"/>
    <cellStyle name="40% - Accent3 3" xfId="3864" hidden="1"/>
    <cellStyle name="40% - Accent3 3" xfId="3896" hidden="1"/>
    <cellStyle name="40% - Accent3 3" xfId="3929" hidden="1"/>
    <cellStyle name="40% - Accent3 3" xfId="3961" hidden="1"/>
    <cellStyle name="40% - Accent3 3" xfId="3994" hidden="1"/>
    <cellStyle name="40% - Accent3 3" xfId="4026" hidden="1"/>
    <cellStyle name="40% - Accent3 3" xfId="4059" hidden="1"/>
    <cellStyle name="40% - Accent3 3" xfId="4092" hidden="1"/>
    <cellStyle name="40% - Accent3 3" xfId="4125" hidden="1"/>
    <cellStyle name="40% - Accent3 3" xfId="4158" hidden="1"/>
    <cellStyle name="40% - Accent3 3" xfId="4191" hidden="1"/>
    <cellStyle name="40% - Accent3 3" xfId="4224" hidden="1"/>
    <cellStyle name="40% - Accent3 3" xfId="4258" hidden="1"/>
    <cellStyle name="40% - Accent3 3" xfId="4291" hidden="1"/>
    <cellStyle name="40% - Accent3 3" xfId="4324" hidden="1"/>
    <cellStyle name="40% - Accent3 3" xfId="4357" hidden="1"/>
    <cellStyle name="40% - Accent3 3" xfId="4390" hidden="1"/>
    <cellStyle name="40% - Accent3 3" xfId="4423" hidden="1"/>
    <cellStyle name="40% - Accent3 3" xfId="4456" hidden="1"/>
    <cellStyle name="40% - Accent3 3" xfId="4489" hidden="1"/>
    <cellStyle name="40% - Accent3 3" xfId="4522" hidden="1"/>
    <cellStyle name="40% - Accent3 3" xfId="4555" hidden="1"/>
    <cellStyle name="40% - Accent3 3" xfId="4588" hidden="1"/>
    <cellStyle name="40% - Accent3 3" xfId="4625" hidden="1"/>
    <cellStyle name="40% - Accent3 3" xfId="4658" hidden="1"/>
    <cellStyle name="40% - Accent3 3" xfId="4690" hidden="1"/>
    <cellStyle name="40% - Accent3 3" xfId="4722" hidden="1"/>
    <cellStyle name="40% - Accent3 3" xfId="4755" hidden="1"/>
    <cellStyle name="40% - Accent3 3" xfId="4787" hidden="1"/>
    <cellStyle name="40% - Accent3 3" xfId="4820" hidden="1"/>
    <cellStyle name="40% - Accent3 3" xfId="4852" hidden="1"/>
    <cellStyle name="40% - Accent3 3" xfId="4885" hidden="1"/>
    <cellStyle name="40% - Accent3 3" xfId="4918" hidden="1"/>
    <cellStyle name="40% - Accent3 3" xfId="4951" hidden="1"/>
    <cellStyle name="40% - Accent3 3" xfId="4984" hidden="1"/>
    <cellStyle name="40% - Accent3 3" xfId="5017" hidden="1"/>
    <cellStyle name="40% - Accent3 3" xfId="5050" hidden="1"/>
    <cellStyle name="40% - Accent3 3" xfId="5090" hidden="1"/>
    <cellStyle name="40% - Accent3 3" xfId="5127" hidden="1"/>
    <cellStyle name="40% - Accent3 3" xfId="5160" hidden="1"/>
    <cellStyle name="40% - Accent3 3" xfId="5192" hidden="1"/>
    <cellStyle name="40% - Accent3 3" xfId="5224" hidden="1"/>
    <cellStyle name="40% - Accent3 3" xfId="5257" hidden="1"/>
    <cellStyle name="40% - Accent3 3" xfId="5289" hidden="1"/>
    <cellStyle name="40% - Accent3 3" xfId="5322" hidden="1"/>
    <cellStyle name="40% - Accent3 3" xfId="5354" hidden="1"/>
    <cellStyle name="40% - Accent3 3" xfId="5387" hidden="1"/>
    <cellStyle name="40% - Accent3 3" xfId="5420" hidden="1"/>
    <cellStyle name="40% - Accent3 3" xfId="5453" hidden="1"/>
    <cellStyle name="40% - Accent3 3" xfId="5486" hidden="1"/>
    <cellStyle name="40% - Accent3 3" xfId="5519" hidden="1"/>
    <cellStyle name="40% - Accent3 3" xfId="5552" hidden="1"/>
    <cellStyle name="40% - Accent3 3" xfId="5603" hidden="1"/>
    <cellStyle name="40% - Accent3 3" xfId="5640" hidden="1"/>
    <cellStyle name="40% - Accent3 3" xfId="5673" hidden="1"/>
    <cellStyle name="40% - Accent3 3" xfId="5705" hidden="1"/>
    <cellStyle name="40% - Accent3 3" xfId="5737" hidden="1"/>
    <cellStyle name="40% - Accent3 3" xfId="5770" hidden="1"/>
    <cellStyle name="40% - Accent3 3" xfId="5802" hidden="1"/>
    <cellStyle name="40% - Accent3 3" xfId="5835" hidden="1"/>
    <cellStyle name="40% - Accent3 3" xfId="5867" hidden="1"/>
    <cellStyle name="40% - Accent3 3" xfId="5900" hidden="1"/>
    <cellStyle name="40% - Accent3 3" xfId="5933" hidden="1"/>
    <cellStyle name="40% - Accent3 3" xfId="5966" hidden="1"/>
    <cellStyle name="40% - Accent3 3" xfId="5999" hidden="1"/>
    <cellStyle name="40% - Accent3 3" xfId="6032" hidden="1"/>
    <cellStyle name="40% - Accent3 3" xfId="6065" hidden="1"/>
    <cellStyle name="40% - Accent3 3" xfId="5575" hidden="1"/>
    <cellStyle name="40% - Accent3 3" xfId="6117" hidden="1"/>
    <cellStyle name="40% - Accent3 3" xfId="6150" hidden="1"/>
    <cellStyle name="40% - Accent3 3" xfId="6182" hidden="1"/>
    <cellStyle name="40% - Accent3 3" xfId="6214" hidden="1"/>
    <cellStyle name="40% - Accent3 3" xfId="6247" hidden="1"/>
    <cellStyle name="40% - Accent3 3" xfId="6279" hidden="1"/>
    <cellStyle name="40% - Accent3 3" xfId="6312" hidden="1"/>
    <cellStyle name="40% - Accent3 3" xfId="6344" hidden="1"/>
    <cellStyle name="40% - Accent3 3" xfId="6377" hidden="1"/>
    <cellStyle name="40% - Accent3 3" xfId="6410" hidden="1"/>
    <cellStyle name="40% - Accent3 3" xfId="6443" hidden="1"/>
    <cellStyle name="40% - Accent3 3" xfId="6476" hidden="1"/>
    <cellStyle name="40% - Accent3 3" xfId="6509" hidden="1"/>
    <cellStyle name="40% - Accent3 3" xfId="6542" hidden="1"/>
    <cellStyle name="40% - Accent3 3" xfId="6568" hidden="1"/>
    <cellStyle name="40% - Accent3 3" xfId="6605" hidden="1"/>
    <cellStyle name="40% - Accent3 3" xfId="6638" hidden="1"/>
    <cellStyle name="40% - Accent3 3" xfId="6670" hidden="1"/>
    <cellStyle name="40% - Accent3 3" xfId="6702" hidden="1"/>
    <cellStyle name="40% - Accent3 3" xfId="6735" hidden="1"/>
    <cellStyle name="40% - Accent3 3" xfId="6767" hidden="1"/>
    <cellStyle name="40% - Accent3 3" xfId="6800" hidden="1"/>
    <cellStyle name="40% - Accent3 3" xfId="6832" hidden="1"/>
    <cellStyle name="40% - Accent3 3" xfId="6865" hidden="1"/>
    <cellStyle name="40% - Accent3 3" xfId="6898" hidden="1"/>
    <cellStyle name="40% - Accent3 3" xfId="6931" hidden="1"/>
    <cellStyle name="40% - Accent3 3" xfId="6964" hidden="1"/>
    <cellStyle name="40% - Accent3 3" xfId="6997" hidden="1"/>
    <cellStyle name="40% - Accent3 3" xfId="7030" hidden="1"/>
    <cellStyle name="40% - Accent3 3" xfId="7081" hidden="1"/>
    <cellStyle name="40% - Accent3 3" xfId="7118" hidden="1"/>
    <cellStyle name="40% - Accent3 3" xfId="7151" hidden="1"/>
    <cellStyle name="40% - Accent3 3" xfId="7183" hidden="1"/>
    <cellStyle name="40% - Accent3 3" xfId="7215" hidden="1"/>
    <cellStyle name="40% - Accent3 3" xfId="7248" hidden="1"/>
    <cellStyle name="40% - Accent3 3" xfId="7280" hidden="1"/>
    <cellStyle name="40% - Accent3 3" xfId="7313" hidden="1"/>
    <cellStyle name="40% - Accent3 3" xfId="7345" hidden="1"/>
    <cellStyle name="40% - Accent3 3" xfId="7378" hidden="1"/>
    <cellStyle name="40% - Accent3 3" xfId="7411" hidden="1"/>
    <cellStyle name="40% - Accent3 3" xfId="7444" hidden="1"/>
    <cellStyle name="40% - Accent3 3" xfId="7477" hidden="1"/>
    <cellStyle name="40% - Accent3 3" xfId="7510" hidden="1"/>
    <cellStyle name="40% - Accent3 3" xfId="7543" hidden="1"/>
    <cellStyle name="40% - Accent3 3" xfId="7053" hidden="1"/>
    <cellStyle name="40% - Accent3 3" xfId="7595" hidden="1"/>
    <cellStyle name="40% - Accent3 3" xfId="7628" hidden="1"/>
    <cellStyle name="40% - Accent3 3" xfId="7660" hidden="1"/>
    <cellStyle name="40% - Accent3 3" xfId="7692" hidden="1"/>
    <cellStyle name="40% - Accent3 3" xfId="7725" hidden="1"/>
    <cellStyle name="40% - Accent3 3" xfId="7757" hidden="1"/>
    <cellStyle name="40% - Accent3 3" xfId="7790" hidden="1"/>
    <cellStyle name="40% - Accent3 3" xfId="7822" hidden="1"/>
    <cellStyle name="40% - Accent3 3" xfId="7855" hidden="1"/>
    <cellStyle name="40% - Accent3 3" xfId="7888" hidden="1"/>
    <cellStyle name="40% - Accent3 3" xfId="7921" hidden="1"/>
    <cellStyle name="40% - Accent3 3" xfId="7954" hidden="1"/>
    <cellStyle name="40% - Accent3 3" xfId="7987" hidden="1"/>
    <cellStyle name="40% - Accent3 3" xfId="8020"/>
    <cellStyle name="40% - Accent4 2" xfId="52"/>
    <cellStyle name="40% - Accent4 2 2" xfId="1579"/>
    <cellStyle name="40% - Accent4 2 3" xfId="2716"/>
    <cellStyle name="40% - Accent4 3" xfId="224" hidden="1"/>
    <cellStyle name="40% - Accent4 3" xfId="239" hidden="1"/>
    <cellStyle name="40% - Accent4 3" xfId="272" hidden="1"/>
    <cellStyle name="40% - Accent4 3" xfId="305" hidden="1"/>
    <cellStyle name="40% - Accent4 3" xfId="338" hidden="1"/>
    <cellStyle name="40% - Accent4 3" xfId="372" hidden="1"/>
    <cellStyle name="40% - Accent4 3" xfId="405" hidden="1"/>
    <cellStyle name="40% - Accent4 3" xfId="438" hidden="1"/>
    <cellStyle name="40% - Accent4 3" xfId="471" hidden="1"/>
    <cellStyle name="40% - Accent4 3" xfId="504" hidden="1"/>
    <cellStyle name="40% - Accent4 3" xfId="537" hidden="1"/>
    <cellStyle name="40% - Accent4 3" xfId="570" hidden="1"/>
    <cellStyle name="40% - Accent4 3" xfId="607" hidden="1"/>
    <cellStyle name="40% - Accent4 3" xfId="640" hidden="1"/>
    <cellStyle name="40% - Accent4 3" xfId="672" hidden="1"/>
    <cellStyle name="40% - Accent4 3" xfId="704" hidden="1"/>
    <cellStyle name="40% - Accent4 3" xfId="737" hidden="1"/>
    <cellStyle name="40% - Accent4 3" xfId="769" hidden="1"/>
    <cellStyle name="40% - Accent4 3" xfId="802" hidden="1"/>
    <cellStyle name="40% - Accent4 3" xfId="834" hidden="1"/>
    <cellStyle name="40% - Accent4 3" xfId="867" hidden="1"/>
    <cellStyle name="40% - Accent4 3" xfId="900" hidden="1"/>
    <cellStyle name="40% - Accent4 3" xfId="933" hidden="1"/>
    <cellStyle name="40% - Accent4 3" xfId="966" hidden="1"/>
    <cellStyle name="40% - Accent4 3" xfId="999" hidden="1"/>
    <cellStyle name="40% - Accent4 3" xfId="1032" hidden="1"/>
    <cellStyle name="40% - Accent4 3" xfId="1072" hidden="1"/>
    <cellStyle name="40% - Accent4 3" xfId="1110" hidden="1"/>
    <cellStyle name="40% - Accent4 3" xfId="1143" hidden="1"/>
    <cellStyle name="40% - Accent4 3" xfId="1175" hidden="1"/>
    <cellStyle name="40% - Accent4 3" xfId="1207" hidden="1"/>
    <cellStyle name="40% - Accent4 3" xfId="1240" hidden="1"/>
    <cellStyle name="40% - Accent4 3" xfId="1272" hidden="1"/>
    <cellStyle name="40% - Accent4 3" xfId="1305" hidden="1"/>
    <cellStyle name="40% - Accent4 3" xfId="1337" hidden="1"/>
    <cellStyle name="40% - Accent4 3" xfId="1370" hidden="1"/>
    <cellStyle name="40% - Accent4 3" xfId="1403" hidden="1"/>
    <cellStyle name="40% - Accent4 3" xfId="1436" hidden="1"/>
    <cellStyle name="40% - Accent4 3" xfId="1469" hidden="1"/>
    <cellStyle name="40% - Accent4 3" xfId="1502" hidden="1"/>
    <cellStyle name="40% - Accent4 3" xfId="1535" hidden="1"/>
    <cellStyle name="40% - Accent4 3" xfId="1749" hidden="1"/>
    <cellStyle name="40% - Accent4 3" xfId="1786" hidden="1"/>
    <cellStyle name="40% - Accent4 3" xfId="1819" hidden="1"/>
    <cellStyle name="40% - Accent4 3" xfId="1851" hidden="1"/>
    <cellStyle name="40% - Accent4 3" xfId="1883" hidden="1"/>
    <cellStyle name="40% - Accent4 3" xfId="1916" hidden="1"/>
    <cellStyle name="40% - Accent4 3" xfId="1948" hidden="1"/>
    <cellStyle name="40% - Accent4 3" xfId="1981" hidden="1"/>
    <cellStyle name="40% - Accent4 3" xfId="2013" hidden="1"/>
    <cellStyle name="40% - Accent4 3" xfId="2046" hidden="1"/>
    <cellStyle name="40% - Accent4 3" xfId="2079" hidden="1"/>
    <cellStyle name="40% - Accent4 3" xfId="2112" hidden="1"/>
    <cellStyle name="40% - Accent4 3" xfId="2145" hidden="1"/>
    <cellStyle name="40% - Accent4 3" xfId="2178" hidden="1"/>
    <cellStyle name="40% - Accent4 3" xfId="2211" hidden="1"/>
    <cellStyle name="40% - Accent4 3" xfId="1727" hidden="1"/>
    <cellStyle name="40% - Accent4 3" xfId="2263" hidden="1"/>
    <cellStyle name="40% - Accent4 3" xfId="2296" hidden="1"/>
    <cellStyle name="40% - Accent4 3" xfId="2328" hidden="1"/>
    <cellStyle name="40% - Accent4 3" xfId="2360" hidden="1"/>
    <cellStyle name="40% - Accent4 3" xfId="2393" hidden="1"/>
    <cellStyle name="40% - Accent4 3" xfId="2425" hidden="1"/>
    <cellStyle name="40% - Accent4 3" xfId="2458" hidden="1"/>
    <cellStyle name="40% - Accent4 3" xfId="2490" hidden="1"/>
    <cellStyle name="40% - Accent4 3" xfId="2523" hidden="1"/>
    <cellStyle name="40% - Accent4 3" xfId="2556" hidden="1"/>
    <cellStyle name="40% - Accent4 3" xfId="2589" hidden="1"/>
    <cellStyle name="40% - Accent4 3" xfId="2622" hidden="1"/>
    <cellStyle name="40% - Accent4 3" xfId="2655" hidden="1"/>
    <cellStyle name="40% - Accent4 3" xfId="2688" hidden="1"/>
    <cellStyle name="40% - Accent4 3" xfId="2769" hidden="1"/>
    <cellStyle name="40% - Accent4 3" xfId="2806" hidden="1"/>
    <cellStyle name="40% - Accent4 3" xfId="2839" hidden="1"/>
    <cellStyle name="40% - Accent4 3" xfId="2871" hidden="1"/>
    <cellStyle name="40% - Accent4 3" xfId="2903" hidden="1"/>
    <cellStyle name="40% - Accent4 3" xfId="2936" hidden="1"/>
    <cellStyle name="40% - Accent4 3" xfId="2968" hidden="1"/>
    <cellStyle name="40% - Accent4 3" xfId="3001" hidden="1"/>
    <cellStyle name="40% - Accent4 3" xfId="3033" hidden="1"/>
    <cellStyle name="40% - Accent4 3" xfId="3066" hidden="1"/>
    <cellStyle name="40% - Accent4 3" xfId="3099" hidden="1"/>
    <cellStyle name="40% - Accent4 3" xfId="3132" hidden="1"/>
    <cellStyle name="40% - Accent4 3" xfId="3165" hidden="1"/>
    <cellStyle name="40% - Accent4 3" xfId="3198" hidden="1"/>
    <cellStyle name="40% - Accent4 3" xfId="3231" hidden="1"/>
    <cellStyle name="40% - Accent4 3" xfId="3282" hidden="1"/>
    <cellStyle name="40% - Accent4 3" xfId="3319" hidden="1"/>
    <cellStyle name="40% - Accent4 3" xfId="3352" hidden="1"/>
    <cellStyle name="40% - Accent4 3" xfId="3384" hidden="1"/>
    <cellStyle name="40% - Accent4 3" xfId="3416" hidden="1"/>
    <cellStyle name="40% - Accent4 3" xfId="3449" hidden="1"/>
    <cellStyle name="40% - Accent4 3" xfId="3481" hidden="1"/>
    <cellStyle name="40% - Accent4 3" xfId="3514" hidden="1"/>
    <cellStyle name="40% - Accent4 3" xfId="3546" hidden="1"/>
    <cellStyle name="40% - Accent4 3" xfId="3579" hidden="1"/>
    <cellStyle name="40% - Accent4 3" xfId="3612" hidden="1"/>
    <cellStyle name="40% - Accent4 3" xfId="3645" hidden="1"/>
    <cellStyle name="40% - Accent4 3" xfId="3678" hidden="1"/>
    <cellStyle name="40% - Accent4 3" xfId="3711" hidden="1"/>
    <cellStyle name="40% - Accent4 3" xfId="3744" hidden="1"/>
    <cellStyle name="40% - Accent4 3" xfId="3260" hidden="1"/>
    <cellStyle name="40% - Accent4 3" xfId="3796" hidden="1"/>
    <cellStyle name="40% - Accent4 3" xfId="3829" hidden="1"/>
    <cellStyle name="40% - Accent4 3" xfId="3861" hidden="1"/>
    <cellStyle name="40% - Accent4 3" xfId="3893" hidden="1"/>
    <cellStyle name="40% - Accent4 3" xfId="3926" hidden="1"/>
    <cellStyle name="40% - Accent4 3" xfId="3958" hidden="1"/>
    <cellStyle name="40% - Accent4 3" xfId="3991" hidden="1"/>
    <cellStyle name="40% - Accent4 3" xfId="4023" hidden="1"/>
    <cellStyle name="40% - Accent4 3" xfId="4056" hidden="1"/>
    <cellStyle name="40% - Accent4 3" xfId="4089" hidden="1"/>
    <cellStyle name="40% - Accent4 3" xfId="4122" hidden="1"/>
    <cellStyle name="40% - Accent4 3" xfId="4155" hidden="1"/>
    <cellStyle name="40% - Accent4 3" xfId="4188" hidden="1"/>
    <cellStyle name="40% - Accent4 3" xfId="4221" hidden="1"/>
    <cellStyle name="40% - Accent4 3" xfId="4255" hidden="1"/>
    <cellStyle name="40% - Accent4 3" xfId="4288" hidden="1"/>
    <cellStyle name="40% - Accent4 3" xfId="4321" hidden="1"/>
    <cellStyle name="40% - Accent4 3" xfId="4354" hidden="1"/>
    <cellStyle name="40% - Accent4 3" xfId="4387" hidden="1"/>
    <cellStyle name="40% - Accent4 3" xfId="4420" hidden="1"/>
    <cellStyle name="40% - Accent4 3" xfId="4453" hidden="1"/>
    <cellStyle name="40% - Accent4 3" xfId="4486" hidden="1"/>
    <cellStyle name="40% - Accent4 3" xfId="4519" hidden="1"/>
    <cellStyle name="40% - Accent4 3" xfId="4552" hidden="1"/>
    <cellStyle name="40% - Accent4 3" xfId="4585" hidden="1"/>
    <cellStyle name="40% - Accent4 3" xfId="4622" hidden="1"/>
    <cellStyle name="40% - Accent4 3" xfId="4655" hidden="1"/>
    <cellStyle name="40% - Accent4 3" xfId="4687" hidden="1"/>
    <cellStyle name="40% - Accent4 3" xfId="4719" hidden="1"/>
    <cellStyle name="40% - Accent4 3" xfId="4752" hidden="1"/>
    <cellStyle name="40% - Accent4 3" xfId="4784" hidden="1"/>
    <cellStyle name="40% - Accent4 3" xfId="4817" hidden="1"/>
    <cellStyle name="40% - Accent4 3" xfId="4849" hidden="1"/>
    <cellStyle name="40% - Accent4 3" xfId="4882" hidden="1"/>
    <cellStyle name="40% - Accent4 3" xfId="4915" hidden="1"/>
    <cellStyle name="40% - Accent4 3" xfId="4948" hidden="1"/>
    <cellStyle name="40% - Accent4 3" xfId="4981" hidden="1"/>
    <cellStyle name="40% - Accent4 3" xfId="5014" hidden="1"/>
    <cellStyle name="40% - Accent4 3" xfId="5047" hidden="1"/>
    <cellStyle name="40% - Accent4 3" xfId="5087" hidden="1"/>
    <cellStyle name="40% - Accent4 3" xfId="5124" hidden="1"/>
    <cellStyle name="40% - Accent4 3" xfId="5157" hidden="1"/>
    <cellStyle name="40% - Accent4 3" xfId="5189" hidden="1"/>
    <cellStyle name="40% - Accent4 3" xfId="5221" hidden="1"/>
    <cellStyle name="40% - Accent4 3" xfId="5254" hidden="1"/>
    <cellStyle name="40% - Accent4 3" xfId="5286" hidden="1"/>
    <cellStyle name="40% - Accent4 3" xfId="5319" hidden="1"/>
    <cellStyle name="40% - Accent4 3" xfId="5351" hidden="1"/>
    <cellStyle name="40% - Accent4 3" xfId="5384" hidden="1"/>
    <cellStyle name="40% - Accent4 3" xfId="5417" hidden="1"/>
    <cellStyle name="40% - Accent4 3" xfId="5450" hidden="1"/>
    <cellStyle name="40% - Accent4 3" xfId="5483" hidden="1"/>
    <cellStyle name="40% - Accent4 3" xfId="5516" hidden="1"/>
    <cellStyle name="40% - Accent4 3" xfId="5549" hidden="1"/>
    <cellStyle name="40% - Accent4 3" xfId="5600" hidden="1"/>
    <cellStyle name="40% - Accent4 3" xfId="5637" hidden="1"/>
    <cellStyle name="40% - Accent4 3" xfId="5670" hidden="1"/>
    <cellStyle name="40% - Accent4 3" xfId="5702" hidden="1"/>
    <cellStyle name="40% - Accent4 3" xfId="5734" hidden="1"/>
    <cellStyle name="40% - Accent4 3" xfId="5767" hidden="1"/>
    <cellStyle name="40% - Accent4 3" xfId="5799" hidden="1"/>
    <cellStyle name="40% - Accent4 3" xfId="5832" hidden="1"/>
    <cellStyle name="40% - Accent4 3" xfId="5864" hidden="1"/>
    <cellStyle name="40% - Accent4 3" xfId="5897" hidden="1"/>
    <cellStyle name="40% - Accent4 3" xfId="5930" hidden="1"/>
    <cellStyle name="40% - Accent4 3" xfId="5963" hidden="1"/>
    <cellStyle name="40% - Accent4 3" xfId="5996" hidden="1"/>
    <cellStyle name="40% - Accent4 3" xfId="6029" hidden="1"/>
    <cellStyle name="40% - Accent4 3" xfId="6062" hidden="1"/>
    <cellStyle name="40% - Accent4 3" xfId="5578" hidden="1"/>
    <cellStyle name="40% - Accent4 3" xfId="6114" hidden="1"/>
    <cellStyle name="40% - Accent4 3" xfId="6147" hidden="1"/>
    <cellStyle name="40% - Accent4 3" xfId="6179" hidden="1"/>
    <cellStyle name="40% - Accent4 3" xfId="6211" hidden="1"/>
    <cellStyle name="40% - Accent4 3" xfId="6244" hidden="1"/>
    <cellStyle name="40% - Accent4 3" xfId="6276" hidden="1"/>
    <cellStyle name="40% - Accent4 3" xfId="6309" hidden="1"/>
    <cellStyle name="40% - Accent4 3" xfId="6341" hidden="1"/>
    <cellStyle name="40% - Accent4 3" xfId="6374" hidden="1"/>
    <cellStyle name="40% - Accent4 3" xfId="6407" hidden="1"/>
    <cellStyle name="40% - Accent4 3" xfId="6440" hidden="1"/>
    <cellStyle name="40% - Accent4 3" xfId="6473" hidden="1"/>
    <cellStyle name="40% - Accent4 3" xfId="6506" hidden="1"/>
    <cellStyle name="40% - Accent4 3" xfId="6539" hidden="1"/>
    <cellStyle name="40% - Accent4 3" xfId="6565" hidden="1"/>
    <cellStyle name="40% - Accent4 3" xfId="6602" hidden="1"/>
    <cellStyle name="40% - Accent4 3" xfId="6635" hidden="1"/>
    <cellStyle name="40% - Accent4 3" xfId="6667" hidden="1"/>
    <cellStyle name="40% - Accent4 3" xfId="6699" hidden="1"/>
    <cellStyle name="40% - Accent4 3" xfId="6732" hidden="1"/>
    <cellStyle name="40% - Accent4 3" xfId="6764" hidden="1"/>
    <cellStyle name="40% - Accent4 3" xfId="6797" hidden="1"/>
    <cellStyle name="40% - Accent4 3" xfId="6829" hidden="1"/>
    <cellStyle name="40% - Accent4 3" xfId="6862" hidden="1"/>
    <cellStyle name="40% - Accent4 3" xfId="6895" hidden="1"/>
    <cellStyle name="40% - Accent4 3" xfId="6928" hidden="1"/>
    <cellStyle name="40% - Accent4 3" xfId="6961" hidden="1"/>
    <cellStyle name="40% - Accent4 3" xfId="6994" hidden="1"/>
    <cellStyle name="40% - Accent4 3" xfId="7027" hidden="1"/>
    <cellStyle name="40% - Accent4 3" xfId="7078" hidden="1"/>
    <cellStyle name="40% - Accent4 3" xfId="7115" hidden="1"/>
    <cellStyle name="40% - Accent4 3" xfId="7148" hidden="1"/>
    <cellStyle name="40% - Accent4 3" xfId="7180" hidden="1"/>
    <cellStyle name="40% - Accent4 3" xfId="7212" hidden="1"/>
    <cellStyle name="40% - Accent4 3" xfId="7245" hidden="1"/>
    <cellStyle name="40% - Accent4 3" xfId="7277" hidden="1"/>
    <cellStyle name="40% - Accent4 3" xfId="7310" hidden="1"/>
    <cellStyle name="40% - Accent4 3" xfId="7342" hidden="1"/>
    <cellStyle name="40% - Accent4 3" xfId="7375" hidden="1"/>
    <cellStyle name="40% - Accent4 3" xfId="7408" hidden="1"/>
    <cellStyle name="40% - Accent4 3" xfId="7441" hidden="1"/>
    <cellStyle name="40% - Accent4 3" xfId="7474" hidden="1"/>
    <cellStyle name="40% - Accent4 3" xfId="7507" hidden="1"/>
    <cellStyle name="40% - Accent4 3" xfId="7540" hidden="1"/>
    <cellStyle name="40% - Accent4 3" xfId="7056" hidden="1"/>
    <cellStyle name="40% - Accent4 3" xfId="7592" hidden="1"/>
    <cellStyle name="40% - Accent4 3" xfId="7625" hidden="1"/>
    <cellStyle name="40% - Accent4 3" xfId="7657" hidden="1"/>
    <cellStyle name="40% - Accent4 3" xfId="7689" hidden="1"/>
    <cellStyle name="40% - Accent4 3" xfId="7722" hidden="1"/>
    <cellStyle name="40% - Accent4 3" xfId="7754" hidden="1"/>
    <cellStyle name="40% - Accent4 3" xfId="7787" hidden="1"/>
    <cellStyle name="40% - Accent4 3" xfId="7819" hidden="1"/>
    <cellStyle name="40% - Accent4 3" xfId="7852" hidden="1"/>
    <cellStyle name="40% - Accent4 3" xfId="7885" hidden="1"/>
    <cellStyle name="40% - Accent4 3" xfId="7918" hidden="1"/>
    <cellStyle name="40% - Accent4 3" xfId="7951" hidden="1"/>
    <cellStyle name="40% - Accent4 3" xfId="7984" hidden="1"/>
    <cellStyle name="40% - Accent4 3" xfId="8017"/>
    <cellStyle name="40% - Accent5 2" xfId="53"/>
    <cellStyle name="40% - Accent5 2 2" xfId="1580"/>
    <cellStyle name="40% - Accent5 2 3" xfId="2717"/>
    <cellStyle name="40% - Accent5 3" xfId="227" hidden="1"/>
    <cellStyle name="40% - Accent5 3" xfId="236" hidden="1"/>
    <cellStyle name="40% - Accent5 3" xfId="269" hidden="1"/>
    <cellStyle name="40% - Accent5 3" xfId="302" hidden="1"/>
    <cellStyle name="40% - Accent5 3" xfId="335" hidden="1"/>
    <cellStyle name="40% - Accent5 3" xfId="369" hidden="1"/>
    <cellStyle name="40% - Accent5 3" xfId="402" hidden="1"/>
    <cellStyle name="40% - Accent5 3" xfId="435" hidden="1"/>
    <cellStyle name="40% - Accent5 3" xfId="468" hidden="1"/>
    <cellStyle name="40% - Accent5 3" xfId="501" hidden="1"/>
    <cellStyle name="40% - Accent5 3" xfId="534" hidden="1"/>
    <cellStyle name="40% - Accent5 3" xfId="567" hidden="1"/>
    <cellStyle name="40% - Accent5 3" xfId="604" hidden="1"/>
    <cellStyle name="40% - Accent5 3" xfId="637" hidden="1"/>
    <cellStyle name="40% - Accent5 3" xfId="669" hidden="1"/>
    <cellStyle name="40% - Accent5 3" xfId="701" hidden="1"/>
    <cellStyle name="40% - Accent5 3" xfId="734" hidden="1"/>
    <cellStyle name="40% - Accent5 3" xfId="766" hidden="1"/>
    <cellStyle name="40% - Accent5 3" xfId="799" hidden="1"/>
    <cellStyle name="40% - Accent5 3" xfId="831" hidden="1"/>
    <cellStyle name="40% - Accent5 3" xfId="864" hidden="1"/>
    <cellStyle name="40% - Accent5 3" xfId="897" hidden="1"/>
    <cellStyle name="40% - Accent5 3" xfId="930" hidden="1"/>
    <cellStyle name="40% - Accent5 3" xfId="963" hidden="1"/>
    <cellStyle name="40% - Accent5 3" xfId="996" hidden="1"/>
    <cellStyle name="40% - Accent5 3" xfId="1029" hidden="1"/>
    <cellStyle name="40% - Accent5 3" xfId="1069" hidden="1"/>
    <cellStyle name="40% - Accent5 3" xfId="1107" hidden="1"/>
    <cellStyle name="40% - Accent5 3" xfId="1140" hidden="1"/>
    <cellStyle name="40% - Accent5 3" xfId="1172" hidden="1"/>
    <cellStyle name="40% - Accent5 3" xfId="1204" hidden="1"/>
    <cellStyle name="40% - Accent5 3" xfId="1237" hidden="1"/>
    <cellStyle name="40% - Accent5 3" xfId="1269" hidden="1"/>
    <cellStyle name="40% - Accent5 3" xfId="1302" hidden="1"/>
    <cellStyle name="40% - Accent5 3" xfId="1334" hidden="1"/>
    <cellStyle name="40% - Accent5 3" xfId="1367" hidden="1"/>
    <cellStyle name="40% - Accent5 3" xfId="1400" hidden="1"/>
    <cellStyle name="40% - Accent5 3" xfId="1433" hidden="1"/>
    <cellStyle name="40% - Accent5 3" xfId="1466" hidden="1"/>
    <cellStyle name="40% - Accent5 3" xfId="1499" hidden="1"/>
    <cellStyle name="40% - Accent5 3" xfId="1532" hidden="1"/>
    <cellStyle name="40% - Accent5 3" xfId="1746" hidden="1"/>
    <cellStyle name="40% - Accent5 3" xfId="1783" hidden="1"/>
    <cellStyle name="40% - Accent5 3" xfId="1816" hidden="1"/>
    <cellStyle name="40% - Accent5 3" xfId="1848" hidden="1"/>
    <cellStyle name="40% - Accent5 3" xfId="1880" hidden="1"/>
    <cellStyle name="40% - Accent5 3" xfId="1913" hidden="1"/>
    <cellStyle name="40% - Accent5 3" xfId="1945" hidden="1"/>
    <cellStyle name="40% - Accent5 3" xfId="1978" hidden="1"/>
    <cellStyle name="40% - Accent5 3" xfId="2010" hidden="1"/>
    <cellStyle name="40% - Accent5 3" xfId="2043" hidden="1"/>
    <cellStyle name="40% - Accent5 3" xfId="2076" hidden="1"/>
    <cellStyle name="40% - Accent5 3" xfId="2109" hidden="1"/>
    <cellStyle name="40% - Accent5 3" xfId="2142" hidden="1"/>
    <cellStyle name="40% - Accent5 3" xfId="2175" hidden="1"/>
    <cellStyle name="40% - Accent5 3" xfId="2208" hidden="1"/>
    <cellStyle name="40% - Accent5 3" xfId="1730" hidden="1"/>
    <cellStyle name="40% - Accent5 3" xfId="2260" hidden="1"/>
    <cellStyle name="40% - Accent5 3" xfId="2293" hidden="1"/>
    <cellStyle name="40% - Accent5 3" xfId="2325" hidden="1"/>
    <cellStyle name="40% - Accent5 3" xfId="2357" hidden="1"/>
    <cellStyle name="40% - Accent5 3" xfId="2390" hidden="1"/>
    <cellStyle name="40% - Accent5 3" xfId="2422" hidden="1"/>
    <cellStyle name="40% - Accent5 3" xfId="2455" hidden="1"/>
    <cellStyle name="40% - Accent5 3" xfId="2487" hidden="1"/>
    <cellStyle name="40% - Accent5 3" xfId="2520" hidden="1"/>
    <cellStyle name="40% - Accent5 3" xfId="2553" hidden="1"/>
    <cellStyle name="40% - Accent5 3" xfId="2586" hidden="1"/>
    <cellStyle name="40% - Accent5 3" xfId="2619" hidden="1"/>
    <cellStyle name="40% - Accent5 3" xfId="2652" hidden="1"/>
    <cellStyle name="40% - Accent5 3" xfId="2685" hidden="1"/>
    <cellStyle name="40% - Accent5 3" xfId="2766" hidden="1"/>
    <cellStyle name="40% - Accent5 3" xfId="2803" hidden="1"/>
    <cellStyle name="40% - Accent5 3" xfId="2836" hidden="1"/>
    <cellStyle name="40% - Accent5 3" xfId="2868" hidden="1"/>
    <cellStyle name="40% - Accent5 3" xfId="2900" hidden="1"/>
    <cellStyle name="40% - Accent5 3" xfId="2933" hidden="1"/>
    <cellStyle name="40% - Accent5 3" xfId="2965" hidden="1"/>
    <cellStyle name="40% - Accent5 3" xfId="2998" hidden="1"/>
    <cellStyle name="40% - Accent5 3" xfId="3030" hidden="1"/>
    <cellStyle name="40% - Accent5 3" xfId="3063" hidden="1"/>
    <cellStyle name="40% - Accent5 3" xfId="3096" hidden="1"/>
    <cellStyle name="40% - Accent5 3" xfId="3129" hidden="1"/>
    <cellStyle name="40% - Accent5 3" xfId="3162" hidden="1"/>
    <cellStyle name="40% - Accent5 3" xfId="3195" hidden="1"/>
    <cellStyle name="40% - Accent5 3" xfId="3228" hidden="1"/>
    <cellStyle name="40% - Accent5 3" xfId="3279" hidden="1"/>
    <cellStyle name="40% - Accent5 3" xfId="3316" hidden="1"/>
    <cellStyle name="40% - Accent5 3" xfId="3349" hidden="1"/>
    <cellStyle name="40% - Accent5 3" xfId="3381" hidden="1"/>
    <cellStyle name="40% - Accent5 3" xfId="3413" hidden="1"/>
    <cellStyle name="40% - Accent5 3" xfId="3446" hidden="1"/>
    <cellStyle name="40% - Accent5 3" xfId="3478" hidden="1"/>
    <cellStyle name="40% - Accent5 3" xfId="3511" hidden="1"/>
    <cellStyle name="40% - Accent5 3" xfId="3543" hidden="1"/>
    <cellStyle name="40% - Accent5 3" xfId="3576" hidden="1"/>
    <cellStyle name="40% - Accent5 3" xfId="3609" hidden="1"/>
    <cellStyle name="40% - Accent5 3" xfId="3642" hidden="1"/>
    <cellStyle name="40% - Accent5 3" xfId="3675" hidden="1"/>
    <cellStyle name="40% - Accent5 3" xfId="3708" hidden="1"/>
    <cellStyle name="40% - Accent5 3" xfId="3741" hidden="1"/>
    <cellStyle name="40% - Accent5 3" xfId="3263" hidden="1"/>
    <cellStyle name="40% - Accent5 3" xfId="3793" hidden="1"/>
    <cellStyle name="40% - Accent5 3" xfId="3826" hidden="1"/>
    <cellStyle name="40% - Accent5 3" xfId="3858" hidden="1"/>
    <cellStyle name="40% - Accent5 3" xfId="3890" hidden="1"/>
    <cellStyle name="40% - Accent5 3" xfId="3923" hidden="1"/>
    <cellStyle name="40% - Accent5 3" xfId="3955" hidden="1"/>
    <cellStyle name="40% - Accent5 3" xfId="3988" hidden="1"/>
    <cellStyle name="40% - Accent5 3" xfId="4020" hidden="1"/>
    <cellStyle name="40% - Accent5 3" xfId="4053" hidden="1"/>
    <cellStyle name="40% - Accent5 3" xfId="4086" hidden="1"/>
    <cellStyle name="40% - Accent5 3" xfId="4119" hidden="1"/>
    <cellStyle name="40% - Accent5 3" xfId="4152" hidden="1"/>
    <cellStyle name="40% - Accent5 3" xfId="4185" hidden="1"/>
    <cellStyle name="40% - Accent5 3" xfId="4218" hidden="1"/>
    <cellStyle name="40% - Accent5 3" xfId="4252" hidden="1"/>
    <cellStyle name="40% - Accent5 3" xfId="4285" hidden="1"/>
    <cellStyle name="40% - Accent5 3" xfId="4318" hidden="1"/>
    <cellStyle name="40% - Accent5 3" xfId="4351" hidden="1"/>
    <cellStyle name="40% - Accent5 3" xfId="4384" hidden="1"/>
    <cellStyle name="40% - Accent5 3" xfId="4417" hidden="1"/>
    <cellStyle name="40% - Accent5 3" xfId="4450" hidden="1"/>
    <cellStyle name="40% - Accent5 3" xfId="4483" hidden="1"/>
    <cellStyle name="40% - Accent5 3" xfId="4516" hidden="1"/>
    <cellStyle name="40% - Accent5 3" xfId="4549" hidden="1"/>
    <cellStyle name="40% - Accent5 3" xfId="4582" hidden="1"/>
    <cellStyle name="40% - Accent5 3" xfId="4619" hidden="1"/>
    <cellStyle name="40% - Accent5 3" xfId="4652" hidden="1"/>
    <cellStyle name="40% - Accent5 3" xfId="4684" hidden="1"/>
    <cellStyle name="40% - Accent5 3" xfId="4716" hidden="1"/>
    <cellStyle name="40% - Accent5 3" xfId="4749" hidden="1"/>
    <cellStyle name="40% - Accent5 3" xfId="4781" hidden="1"/>
    <cellStyle name="40% - Accent5 3" xfId="4814" hidden="1"/>
    <cellStyle name="40% - Accent5 3" xfId="4846" hidden="1"/>
    <cellStyle name="40% - Accent5 3" xfId="4879" hidden="1"/>
    <cellStyle name="40% - Accent5 3" xfId="4912" hidden="1"/>
    <cellStyle name="40% - Accent5 3" xfId="4945" hidden="1"/>
    <cellStyle name="40% - Accent5 3" xfId="4978" hidden="1"/>
    <cellStyle name="40% - Accent5 3" xfId="5011" hidden="1"/>
    <cellStyle name="40% - Accent5 3" xfId="5044" hidden="1"/>
    <cellStyle name="40% - Accent5 3" xfId="5084" hidden="1"/>
    <cellStyle name="40% - Accent5 3" xfId="5121" hidden="1"/>
    <cellStyle name="40% - Accent5 3" xfId="5154" hidden="1"/>
    <cellStyle name="40% - Accent5 3" xfId="5186" hidden="1"/>
    <cellStyle name="40% - Accent5 3" xfId="5218" hidden="1"/>
    <cellStyle name="40% - Accent5 3" xfId="5251" hidden="1"/>
    <cellStyle name="40% - Accent5 3" xfId="5283" hidden="1"/>
    <cellStyle name="40% - Accent5 3" xfId="5316" hidden="1"/>
    <cellStyle name="40% - Accent5 3" xfId="5348" hidden="1"/>
    <cellStyle name="40% - Accent5 3" xfId="5381" hidden="1"/>
    <cellStyle name="40% - Accent5 3" xfId="5414" hidden="1"/>
    <cellStyle name="40% - Accent5 3" xfId="5447" hidden="1"/>
    <cellStyle name="40% - Accent5 3" xfId="5480" hidden="1"/>
    <cellStyle name="40% - Accent5 3" xfId="5513" hidden="1"/>
    <cellStyle name="40% - Accent5 3" xfId="5546" hidden="1"/>
    <cellStyle name="40% - Accent5 3" xfId="5597" hidden="1"/>
    <cellStyle name="40% - Accent5 3" xfId="5634" hidden="1"/>
    <cellStyle name="40% - Accent5 3" xfId="5667" hidden="1"/>
    <cellStyle name="40% - Accent5 3" xfId="5699" hidden="1"/>
    <cellStyle name="40% - Accent5 3" xfId="5731" hidden="1"/>
    <cellStyle name="40% - Accent5 3" xfId="5764" hidden="1"/>
    <cellStyle name="40% - Accent5 3" xfId="5796" hidden="1"/>
    <cellStyle name="40% - Accent5 3" xfId="5829" hidden="1"/>
    <cellStyle name="40% - Accent5 3" xfId="5861" hidden="1"/>
    <cellStyle name="40% - Accent5 3" xfId="5894" hidden="1"/>
    <cellStyle name="40% - Accent5 3" xfId="5927" hidden="1"/>
    <cellStyle name="40% - Accent5 3" xfId="5960" hidden="1"/>
    <cellStyle name="40% - Accent5 3" xfId="5993" hidden="1"/>
    <cellStyle name="40% - Accent5 3" xfId="6026" hidden="1"/>
    <cellStyle name="40% - Accent5 3" xfId="6059" hidden="1"/>
    <cellStyle name="40% - Accent5 3" xfId="5581" hidden="1"/>
    <cellStyle name="40% - Accent5 3" xfId="6111" hidden="1"/>
    <cellStyle name="40% - Accent5 3" xfId="6144" hidden="1"/>
    <cellStyle name="40% - Accent5 3" xfId="6176" hidden="1"/>
    <cellStyle name="40% - Accent5 3" xfId="6208" hidden="1"/>
    <cellStyle name="40% - Accent5 3" xfId="6241" hidden="1"/>
    <cellStyle name="40% - Accent5 3" xfId="6273" hidden="1"/>
    <cellStyle name="40% - Accent5 3" xfId="6306" hidden="1"/>
    <cellStyle name="40% - Accent5 3" xfId="6338" hidden="1"/>
    <cellStyle name="40% - Accent5 3" xfId="6371" hidden="1"/>
    <cellStyle name="40% - Accent5 3" xfId="6404" hidden="1"/>
    <cellStyle name="40% - Accent5 3" xfId="6437" hidden="1"/>
    <cellStyle name="40% - Accent5 3" xfId="6470" hidden="1"/>
    <cellStyle name="40% - Accent5 3" xfId="6503" hidden="1"/>
    <cellStyle name="40% - Accent5 3" xfId="6536" hidden="1"/>
    <cellStyle name="40% - Accent5 3" xfId="6562" hidden="1"/>
    <cellStyle name="40% - Accent5 3" xfId="6599" hidden="1"/>
    <cellStyle name="40% - Accent5 3" xfId="6632" hidden="1"/>
    <cellStyle name="40% - Accent5 3" xfId="6664" hidden="1"/>
    <cellStyle name="40% - Accent5 3" xfId="6696" hidden="1"/>
    <cellStyle name="40% - Accent5 3" xfId="6729" hidden="1"/>
    <cellStyle name="40% - Accent5 3" xfId="6761" hidden="1"/>
    <cellStyle name="40% - Accent5 3" xfId="6794" hidden="1"/>
    <cellStyle name="40% - Accent5 3" xfId="6826" hidden="1"/>
    <cellStyle name="40% - Accent5 3" xfId="6859" hidden="1"/>
    <cellStyle name="40% - Accent5 3" xfId="6892" hidden="1"/>
    <cellStyle name="40% - Accent5 3" xfId="6925" hidden="1"/>
    <cellStyle name="40% - Accent5 3" xfId="6958" hidden="1"/>
    <cellStyle name="40% - Accent5 3" xfId="6991" hidden="1"/>
    <cellStyle name="40% - Accent5 3" xfId="7024" hidden="1"/>
    <cellStyle name="40% - Accent5 3" xfId="7075" hidden="1"/>
    <cellStyle name="40% - Accent5 3" xfId="7112" hidden="1"/>
    <cellStyle name="40% - Accent5 3" xfId="7145" hidden="1"/>
    <cellStyle name="40% - Accent5 3" xfId="7177" hidden="1"/>
    <cellStyle name="40% - Accent5 3" xfId="7209" hidden="1"/>
    <cellStyle name="40% - Accent5 3" xfId="7242" hidden="1"/>
    <cellStyle name="40% - Accent5 3" xfId="7274" hidden="1"/>
    <cellStyle name="40% - Accent5 3" xfId="7307" hidden="1"/>
    <cellStyle name="40% - Accent5 3" xfId="7339" hidden="1"/>
    <cellStyle name="40% - Accent5 3" xfId="7372" hidden="1"/>
    <cellStyle name="40% - Accent5 3" xfId="7405" hidden="1"/>
    <cellStyle name="40% - Accent5 3" xfId="7438" hidden="1"/>
    <cellStyle name="40% - Accent5 3" xfId="7471" hidden="1"/>
    <cellStyle name="40% - Accent5 3" xfId="7504" hidden="1"/>
    <cellStyle name="40% - Accent5 3" xfId="7537" hidden="1"/>
    <cellStyle name="40% - Accent5 3" xfId="7059" hidden="1"/>
    <cellStyle name="40% - Accent5 3" xfId="7589" hidden="1"/>
    <cellStyle name="40% - Accent5 3" xfId="7622" hidden="1"/>
    <cellStyle name="40% - Accent5 3" xfId="7654" hidden="1"/>
    <cellStyle name="40% - Accent5 3" xfId="7686" hidden="1"/>
    <cellStyle name="40% - Accent5 3" xfId="7719" hidden="1"/>
    <cellStyle name="40% - Accent5 3" xfId="7751" hidden="1"/>
    <cellStyle name="40% - Accent5 3" xfId="7784" hidden="1"/>
    <cellStyle name="40% - Accent5 3" xfId="7816" hidden="1"/>
    <cellStyle name="40% - Accent5 3" xfId="7849" hidden="1"/>
    <cellStyle name="40% - Accent5 3" xfId="7882" hidden="1"/>
    <cellStyle name="40% - Accent5 3" xfId="7915" hidden="1"/>
    <cellStyle name="40% - Accent5 3" xfId="7948" hidden="1"/>
    <cellStyle name="40% - Accent5 3" xfId="7981" hidden="1"/>
    <cellStyle name="40% - Accent5 3" xfId="8014"/>
    <cellStyle name="40% - Accent6 2" xfId="54"/>
    <cellStyle name="40% - Accent6 2 2" xfId="1581"/>
    <cellStyle name="40% - Accent6 2 3" xfId="2718"/>
    <cellStyle name="40% - Accent6 3" xfId="230" hidden="1"/>
    <cellStyle name="40% - Accent6 3" xfId="233" hidden="1"/>
    <cellStyle name="40% - Accent6 3" xfId="266" hidden="1"/>
    <cellStyle name="40% - Accent6 3" xfId="299" hidden="1"/>
    <cellStyle name="40% - Accent6 3" xfId="332" hidden="1"/>
    <cellStyle name="40% - Accent6 3" xfId="366" hidden="1"/>
    <cellStyle name="40% - Accent6 3" xfId="399" hidden="1"/>
    <cellStyle name="40% - Accent6 3" xfId="432" hidden="1"/>
    <cellStyle name="40% - Accent6 3" xfId="465" hidden="1"/>
    <cellStyle name="40% - Accent6 3" xfId="498" hidden="1"/>
    <cellStyle name="40% - Accent6 3" xfId="531" hidden="1"/>
    <cellStyle name="40% - Accent6 3" xfId="564" hidden="1"/>
    <cellStyle name="40% - Accent6 3" xfId="601" hidden="1"/>
    <cellStyle name="40% - Accent6 3" xfId="634" hidden="1"/>
    <cellStyle name="40% - Accent6 3" xfId="666" hidden="1"/>
    <cellStyle name="40% - Accent6 3" xfId="698" hidden="1"/>
    <cellStyle name="40% - Accent6 3" xfId="731" hidden="1"/>
    <cellStyle name="40% - Accent6 3" xfId="763" hidden="1"/>
    <cellStyle name="40% - Accent6 3" xfId="796" hidden="1"/>
    <cellStyle name="40% - Accent6 3" xfId="828" hidden="1"/>
    <cellStyle name="40% - Accent6 3" xfId="861" hidden="1"/>
    <cellStyle name="40% - Accent6 3" xfId="894" hidden="1"/>
    <cellStyle name="40% - Accent6 3" xfId="927" hidden="1"/>
    <cellStyle name="40% - Accent6 3" xfId="960" hidden="1"/>
    <cellStyle name="40% - Accent6 3" xfId="993" hidden="1"/>
    <cellStyle name="40% - Accent6 3" xfId="1026" hidden="1"/>
    <cellStyle name="40% - Accent6 3" xfId="1066" hidden="1"/>
    <cellStyle name="40% - Accent6 3" xfId="1104" hidden="1"/>
    <cellStyle name="40% - Accent6 3" xfId="1137" hidden="1"/>
    <cellStyle name="40% - Accent6 3" xfId="1169" hidden="1"/>
    <cellStyle name="40% - Accent6 3" xfId="1201" hidden="1"/>
    <cellStyle name="40% - Accent6 3" xfId="1234" hidden="1"/>
    <cellStyle name="40% - Accent6 3" xfId="1266" hidden="1"/>
    <cellStyle name="40% - Accent6 3" xfId="1299" hidden="1"/>
    <cellStyle name="40% - Accent6 3" xfId="1331" hidden="1"/>
    <cellStyle name="40% - Accent6 3" xfId="1364" hidden="1"/>
    <cellStyle name="40% - Accent6 3" xfId="1397" hidden="1"/>
    <cellStyle name="40% - Accent6 3" xfId="1430" hidden="1"/>
    <cellStyle name="40% - Accent6 3" xfId="1463" hidden="1"/>
    <cellStyle name="40% - Accent6 3" xfId="1496" hidden="1"/>
    <cellStyle name="40% - Accent6 3" xfId="1529" hidden="1"/>
    <cellStyle name="40% - Accent6 3" xfId="1743" hidden="1"/>
    <cellStyle name="40% - Accent6 3" xfId="1780" hidden="1"/>
    <cellStyle name="40% - Accent6 3" xfId="1813" hidden="1"/>
    <cellStyle name="40% - Accent6 3" xfId="1845" hidden="1"/>
    <cellStyle name="40% - Accent6 3" xfId="1877" hidden="1"/>
    <cellStyle name="40% - Accent6 3" xfId="1910" hidden="1"/>
    <cellStyle name="40% - Accent6 3" xfId="1942" hidden="1"/>
    <cellStyle name="40% - Accent6 3" xfId="1975" hidden="1"/>
    <cellStyle name="40% - Accent6 3" xfId="2007" hidden="1"/>
    <cellStyle name="40% - Accent6 3" xfId="2040" hidden="1"/>
    <cellStyle name="40% - Accent6 3" xfId="2073" hidden="1"/>
    <cellStyle name="40% - Accent6 3" xfId="2106" hidden="1"/>
    <cellStyle name="40% - Accent6 3" xfId="2139" hidden="1"/>
    <cellStyle name="40% - Accent6 3" xfId="2172" hidden="1"/>
    <cellStyle name="40% - Accent6 3" xfId="2205" hidden="1"/>
    <cellStyle name="40% - Accent6 3" xfId="1733" hidden="1"/>
    <cellStyle name="40% - Accent6 3" xfId="2257" hidden="1"/>
    <cellStyle name="40% - Accent6 3" xfId="2290" hidden="1"/>
    <cellStyle name="40% - Accent6 3" xfId="2322" hidden="1"/>
    <cellStyle name="40% - Accent6 3" xfId="2354" hidden="1"/>
    <cellStyle name="40% - Accent6 3" xfId="2387" hidden="1"/>
    <cellStyle name="40% - Accent6 3" xfId="2419" hidden="1"/>
    <cellStyle name="40% - Accent6 3" xfId="2452" hidden="1"/>
    <cellStyle name="40% - Accent6 3" xfId="2484" hidden="1"/>
    <cellStyle name="40% - Accent6 3" xfId="2517" hidden="1"/>
    <cellStyle name="40% - Accent6 3" xfId="2550" hidden="1"/>
    <cellStyle name="40% - Accent6 3" xfId="2583" hidden="1"/>
    <cellStyle name="40% - Accent6 3" xfId="2616" hidden="1"/>
    <cellStyle name="40% - Accent6 3" xfId="2649" hidden="1"/>
    <cellStyle name="40% - Accent6 3" xfId="2682" hidden="1"/>
    <cellStyle name="40% - Accent6 3" xfId="2763" hidden="1"/>
    <cellStyle name="40% - Accent6 3" xfId="2800" hidden="1"/>
    <cellStyle name="40% - Accent6 3" xfId="2833" hidden="1"/>
    <cellStyle name="40% - Accent6 3" xfId="2865" hidden="1"/>
    <cellStyle name="40% - Accent6 3" xfId="2897" hidden="1"/>
    <cellStyle name="40% - Accent6 3" xfId="2930" hidden="1"/>
    <cellStyle name="40% - Accent6 3" xfId="2962" hidden="1"/>
    <cellStyle name="40% - Accent6 3" xfId="2995" hidden="1"/>
    <cellStyle name="40% - Accent6 3" xfId="3027" hidden="1"/>
    <cellStyle name="40% - Accent6 3" xfId="3060" hidden="1"/>
    <cellStyle name="40% - Accent6 3" xfId="3093" hidden="1"/>
    <cellStyle name="40% - Accent6 3" xfId="3126" hidden="1"/>
    <cellStyle name="40% - Accent6 3" xfId="3159" hidden="1"/>
    <cellStyle name="40% - Accent6 3" xfId="3192" hidden="1"/>
    <cellStyle name="40% - Accent6 3" xfId="3225" hidden="1"/>
    <cellStyle name="40% - Accent6 3" xfId="3276" hidden="1"/>
    <cellStyle name="40% - Accent6 3" xfId="3313" hidden="1"/>
    <cellStyle name="40% - Accent6 3" xfId="3346" hidden="1"/>
    <cellStyle name="40% - Accent6 3" xfId="3378" hidden="1"/>
    <cellStyle name="40% - Accent6 3" xfId="3410" hidden="1"/>
    <cellStyle name="40% - Accent6 3" xfId="3443" hidden="1"/>
    <cellStyle name="40% - Accent6 3" xfId="3475" hidden="1"/>
    <cellStyle name="40% - Accent6 3" xfId="3508" hidden="1"/>
    <cellStyle name="40% - Accent6 3" xfId="3540" hidden="1"/>
    <cellStyle name="40% - Accent6 3" xfId="3573" hidden="1"/>
    <cellStyle name="40% - Accent6 3" xfId="3606" hidden="1"/>
    <cellStyle name="40% - Accent6 3" xfId="3639" hidden="1"/>
    <cellStyle name="40% - Accent6 3" xfId="3672" hidden="1"/>
    <cellStyle name="40% - Accent6 3" xfId="3705" hidden="1"/>
    <cellStyle name="40% - Accent6 3" xfId="3738" hidden="1"/>
    <cellStyle name="40% - Accent6 3" xfId="3266" hidden="1"/>
    <cellStyle name="40% - Accent6 3" xfId="3790" hidden="1"/>
    <cellStyle name="40% - Accent6 3" xfId="3823" hidden="1"/>
    <cellStyle name="40% - Accent6 3" xfId="3855" hidden="1"/>
    <cellStyle name="40% - Accent6 3" xfId="3887" hidden="1"/>
    <cellStyle name="40% - Accent6 3" xfId="3920" hidden="1"/>
    <cellStyle name="40% - Accent6 3" xfId="3952" hidden="1"/>
    <cellStyle name="40% - Accent6 3" xfId="3985" hidden="1"/>
    <cellStyle name="40% - Accent6 3" xfId="4017" hidden="1"/>
    <cellStyle name="40% - Accent6 3" xfId="4050" hidden="1"/>
    <cellStyle name="40% - Accent6 3" xfId="4083" hidden="1"/>
    <cellStyle name="40% - Accent6 3" xfId="4116" hidden="1"/>
    <cellStyle name="40% - Accent6 3" xfId="4149" hidden="1"/>
    <cellStyle name="40% - Accent6 3" xfId="4182" hidden="1"/>
    <cellStyle name="40% - Accent6 3" xfId="4215" hidden="1"/>
    <cellStyle name="40% - Accent6 3" xfId="4249" hidden="1"/>
    <cellStyle name="40% - Accent6 3" xfId="4282" hidden="1"/>
    <cellStyle name="40% - Accent6 3" xfId="4315" hidden="1"/>
    <cellStyle name="40% - Accent6 3" xfId="4348" hidden="1"/>
    <cellStyle name="40% - Accent6 3" xfId="4381" hidden="1"/>
    <cellStyle name="40% - Accent6 3" xfId="4414" hidden="1"/>
    <cellStyle name="40% - Accent6 3" xfId="4447" hidden="1"/>
    <cellStyle name="40% - Accent6 3" xfId="4480" hidden="1"/>
    <cellStyle name="40% - Accent6 3" xfId="4513" hidden="1"/>
    <cellStyle name="40% - Accent6 3" xfId="4546" hidden="1"/>
    <cellStyle name="40% - Accent6 3" xfId="4579" hidden="1"/>
    <cellStyle name="40% - Accent6 3" xfId="4616" hidden="1"/>
    <cellStyle name="40% - Accent6 3" xfId="4649" hidden="1"/>
    <cellStyle name="40% - Accent6 3" xfId="4681" hidden="1"/>
    <cellStyle name="40% - Accent6 3" xfId="4713" hidden="1"/>
    <cellStyle name="40% - Accent6 3" xfId="4746" hidden="1"/>
    <cellStyle name="40% - Accent6 3" xfId="4778" hidden="1"/>
    <cellStyle name="40% - Accent6 3" xfId="4811" hidden="1"/>
    <cellStyle name="40% - Accent6 3" xfId="4843" hidden="1"/>
    <cellStyle name="40% - Accent6 3" xfId="4876" hidden="1"/>
    <cellStyle name="40% - Accent6 3" xfId="4909" hidden="1"/>
    <cellStyle name="40% - Accent6 3" xfId="4942" hidden="1"/>
    <cellStyle name="40% - Accent6 3" xfId="4975" hidden="1"/>
    <cellStyle name="40% - Accent6 3" xfId="5008" hidden="1"/>
    <cellStyle name="40% - Accent6 3" xfId="5041" hidden="1"/>
    <cellStyle name="40% - Accent6 3" xfId="5081" hidden="1"/>
    <cellStyle name="40% - Accent6 3" xfId="5118" hidden="1"/>
    <cellStyle name="40% - Accent6 3" xfId="5151" hidden="1"/>
    <cellStyle name="40% - Accent6 3" xfId="5183" hidden="1"/>
    <cellStyle name="40% - Accent6 3" xfId="5215" hidden="1"/>
    <cellStyle name="40% - Accent6 3" xfId="5248" hidden="1"/>
    <cellStyle name="40% - Accent6 3" xfId="5280" hidden="1"/>
    <cellStyle name="40% - Accent6 3" xfId="5313" hidden="1"/>
    <cellStyle name="40% - Accent6 3" xfId="5345" hidden="1"/>
    <cellStyle name="40% - Accent6 3" xfId="5378" hidden="1"/>
    <cellStyle name="40% - Accent6 3" xfId="5411" hidden="1"/>
    <cellStyle name="40% - Accent6 3" xfId="5444" hidden="1"/>
    <cellStyle name="40% - Accent6 3" xfId="5477" hidden="1"/>
    <cellStyle name="40% - Accent6 3" xfId="5510" hidden="1"/>
    <cellStyle name="40% - Accent6 3" xfId="5543" hidden="1"/>
    <cellStyle name="40% - Accent6 3" xfId="5594" hidden="1"/>
    <cellStyle name="40% - Accent6 3" xfId="5631" hidden="1"/>
    <cellStyle name="40% - Accent6 3" xfId="5664" hidden="1"/>
    <cellStyle name="40% - Accent6 3" xfId="5696" hidden="1"/>
    <cellStyle name="40% - Accent6 3" xfId="5728" hidden="1"/>
    <cellStyle name="40% - Accent6 3" xfId="5761" hidden="1"/>
    <cellStyle name="40% - Accent6 3" xfId="5793" hidden="1"/>
    <cellStyle name="40% - Accent6 3" xfId="5826" hidden="1"/>
    <cellStyle name="40% - Accent6 3" xfId="5858" hidden="1"/>
    <cellStyle name="40% - Accent6 3" xfId="5891" hidden="1"/>
    <cellStyle name="40% - Accent6 3" xfId="5924" hidden="1"/>
    <cellStyle name="40% - Accent6 3" xfId="5957" hidden="1"/>
    <cellStyle name="40% - Accent6 3" xfId="5990" hidden="1"/>
    <cellStyle name="40% - Accent6 3" xfId="6023" hidden="1"/>
    <cellStyle name="40% - Accent6 3" xfId="6056" hidden="1"/>
    <cellStyle name="40% - Accent6 3" xfId="5584" hidden="1"/>
    <cellStyle name="40% - Accent6 3" xfId="6108" hidden="1"/>
    <cellStyle name="40% - Accent6 3" xfId="6141" hidden="1"/>
    <cellStyle name="40% - Accent6 3" xfId="6173" hidden="1"/>
    <cellStyle name="40% - Accent6 3" xfId="6205" hidden="1"/>
    <cellStyle name="40% - Accent6 3" xfId="6238" hidden="1"/>
    <cellStyle name="40% - Accent6 3" xfId="6270" hidden="1"/>
    <cellStyle name="40% - Accent6 3" xfId="6303" hidden="1"/>
    <cellStyle name="40% - Accent6 3" xfId="6335" hidden="1"/>
    <cellStyle name="40% - Accent6 3" xfId="6368" hidden="1"/>
    <cellStyle name="40% - Accent6 3" xfId="6401" hidden="1"/>
    <cellStyle name="40% - Accent6 3" xfId="6434" hidden="1"/>
    <cellStyle name="40% - Accent6 3" xfId="6467" hidden="1"/>
    <cellStyle name="40% - Accent6 3" xfId="6500" hidden="1"/>
    <cellStyle name="40% - Accent6 3" xfId="6533" hidden="1"/>
    <cellStyle name="40% - Accent6 3" xfId="6559" hidden="1"/>
    <cellStyle name="40% - Accent6 3" xfId="6596" hidden="1"/>
    <cellStyle name="40% - Accent6 3" xfId="6629" hidden="1"/>
    <cellStyle name="40% - Accent6 3" xfId="6661" hidden="1"/>
    <cellStyle name="40% - Accent6 3" xfId="6693" hidden="1"/>
    <cellStyle name="40% - Accent6 3" xfId="6726" hidden="1"/>
    <cellStyle name="40% - Accent6 3" xfId="6758" hidden="1"/>
    <cellStyle name="40% - Accent6 3" xfId="6791" hidden="1"/>
    <cellStyle name="40% - Accent6 3" xfId="6823" hidden="1"/>
    <cellStyle name="40% - Accent6 3" xfId="6856" hidden="1"/>
    <cellStyle name="40% - Accent6 3" xfId="6889" hidden="1"/>
    <cellStyle name="40% - Accent6 3" xfId="6922" hidden="1"/>
    <cellStyle name="40% - Accent6 3" xfId="6955" hidden="1"/>
    <cellStyle name="40% - Accent6 3" xfId="6988" hidden="1"/>
    <cellStyle name="40% - Accent6 3" xfId="7021" hidden="1"/>
    <cellStyle name="40% - Accent6 3" xfId="7072" hidden="1"/>
    <cellStyle name="40% - Accent6 3" xfId="7109" hidden="1"/>
    <cellStyle name="40% - Accent6 3" xfId="7142" hidden="1"/>
    <cellStyle name="40% - Accent6 3" xfId="7174" hidden="1"/>
    <cellStyle name="40% - Accent6 3" xfId="7206" hidden="1"/>
    <cellStyle name="40% - Accent6 3" xfId="7239" hidden="1"/>
    <cellStyle name="40% - Accent6 3" xfId="7271" hidden="1"/>
    <cellStyle name="40% - Accent6 3" xfId="7304" hidden="1"/>
    <cellStyle name="40% - Accent6 3" xfId="7336" hidden="1"/>
    <cellStyle name="40% - Accent6 3" xfId="7369" hidden="1"/>
    <cellStyle name="40% - Accent6 3" xfId="7402" hidden="1"/>
    <cellStyle name="40% - Accent6 3" xfId="7435" hidden="1"/>
    <cellStyle name="40% - Accent6 3" xfId="7468" hidden="1"/>
    <cellStyle name="40% - Accent6 3" xfId="7501" hidden="1"/>
    <cellStyle name="40% - Accent6 3" xfId="7534" hidden="1"/>
    <cellStyle name="40% - Accent6 3" xfId="7062" hidden="1"/>
    <cellStyle name="40% - Accent6 3" xfId="7586" hidden="1"/>
    <cellStyle name="40% - Accent6 3" xfId="7619" hidden="1"/>
    <cellStyle name="40% - Accent6 3" xfId="7651" hidden="1"/>
    <cellStyle name="40% - Accent6 3" xfId="7683" hidden="1"/>
    <cellStyle name="40% - Accent6 3" xfId="7716" hidden="1"/>
    <cellStyle name="40% - Accent6 3" xfId="7748" hidden="1"/>
    <cellStyle name="40% - Accent6 3" xfId="7781" hidden="1"/>
    <cellStyle name="40% - Accent6 3" xfId="7813" hidden="1"/>
    <cellStyle name="40% - Accent6 3" xfId="7846" hidden="1"/>
    <cellStyle name="40% - Accent6 3" xfId="7879" hidden="1"/>
    <cellStyle name="40% - Accent6 3" xfId="7912" hidden="1"/>
    <cellStyle name="40% - Accent6 3" xfId="7945" hidden="1"/>
    <cellStyle name="40% - Accent6 3" xfId="7978" hidden="1"/>
    <cellStyle name="40% - Accent6 3" xfId="8011"/>
    <cellStyle name="40% - Énfasis1" xfId="55"/>
    <cellStyle name="40% - Énfasis2" xfId="56"/>
    <cellStyle name="40% - Énfasis3" xfId="57"/>
    <cellStyle name="40% - Énfasis4" xfId="58"/>
    <cellStyle name="40% - Énfasis5" xfId="59"/>
    <cellStyle name="40% - Énfasis6" xfId="60"/>
    <cellStyle name="60% - 1. jelölőszín" xfId="61"/>
    <cellStyle name="60% - 2. jelölőszín" xfId="62"/>
    <cellStyle name="60% - 3. jelölőszín" xfId="63"/>
    <cellStyle name="60% - 4. jelölőszín" xfId="64"/>
    <cellStyle name="60% - 5. jelölőszín" xfId="65"/>
    <cellStyle name="60% - 6. jelölőszín" xfId="66"/>
    <cellStyle name="60% - Accent1 2" xfId="67"/>
    <cellStyle name="60% - Accent1 2 2" xfId="1582"/>
    <cellStyle name="60% - Accent1 2 3" xfId="2719"/>
    <cellStyle name="60% - Accent1 3" xfId="216" hidden="1"/>
    <cellStyle name="60% - Accent1 3" xfId="247" hidden="1"/>
    <cellStyle name="60% - Accent1 3" xfId="280" hidden="1"/>
    <cellStyle name="60% - Accent1 3" xfId="313" hidden="1"/>
    <cellStyle name="60% - Accent1 3" xfId="346" hidden="1"/>
    <cellStyle name="60% - Accent1 3" xfId="380" hidden="1"/>
    <cellStyle name="60% - Accent1 3" xfId="413" hidden="1"/>
    <cellStyle name="60% - Accent1 3" xfId="446" hidden="1"/>
    <cellStyle name="60% - Accent1 3" xfId="479" hidden="1"/>
    <cellStyle name="60% - Accent1 3" xfId="512" hidden="1"/>
    <cellStyle name="60% - Accent1 3" xfId="545" hidden="1"/>
    <cellStyle name="60% - Accent1 3" xfId="578" hidden="1"/>
    <cellStyle name="60% - Accent1 3" xfId="615" hidden="1"/>
    <cellStyle name="60% - Accent1 3" xfId="648" hidden="1"/>
    <cellStyle name="60% - Accent1 3" xfId="680" hidden="1"/>
    <cellStyle name="60% - Accent1 3" xfId="712" hidden="1"/>
    <cellStyle name="60% - Accent1 3" xfId="745" hidden="1"/>
    <cellStyle name="60% - Accent1 3" xfId="777" hidden="1"/>
    <cellStyle name="60% - Accent1 3" xfId="810" hidden="1"/>
    <cellStyle name="60% - Accent1 3" xfId="842" hidden="1"/>
    <cellStyle name="60% - Accent1 3" xfId="875" hidden="1"/>
    <cellStyle name="60% - Accent1 3" xfId="908" hidden="1"/>
    <cellStyle name="60% - Accent1 3" xfId="941" hidden="1"/>
    <cellStyle name="60% - Accent1 3" xfId="974" hidden="1"/>
    <cellStyle name="60% - Accent1 3" xfId="1007" hidden="1"/>
    <cellStyle name="60% - Accent1 3" xfId="1040" hidden="1"/>
    <cellStyle name="60% - Accent1 3" xfId="1080" hidden="1"/>
    <cellStyle name="60% - Accent1 3" xfId="1118" hidden="1"/>
    <cellStyle name="60% - Accent1 3" xfId="1151" hidden="1"/>
    <cellStyle name="60% - Accent1 3" xfId="1183" hidden="1"/>
    <cellStyle name="60% - Accent1 3" xfId="1215" hidden="1"/>
    <cellStyle name="60% - Accent1 3" xfId="1248" hidden="1"/>
    <cellStyle name="60% - Accent1 3" xfId="1280" hidden="1"/>
    <cellStyle name="60% - Accent1 3" xfId="1313" hidden="1"/>
    <cellStyle name="60% - Accent1 3" xfId="1345" hidden="1"/>
    <cellStyle name="60% - Accent1 3" xfId="1378" hidden="1"/>
    <cellStyle name="60% - Accent1 3" xfId="1411" hidden="1"/>
    <cellStyle name="60% - Accent1 3" xfId="1444" hidden="1"/>
    <cellStyle name="60% - Accent1 3" xfId="1477" hidden="1"/>
    <cellStyle name="60% - Accent1 3" xfId="1510" hidden="1"/>
    <cellStyle name="60% - Accent1 3" xfId="1543" hidden="1"/>
    <cellStyle name="60% - Accent1 3" xfId="1757" hidden="1"/>
    <cellStyle name="60% - Accent1 3" xfId="1794" hidden="1"/>
    <cellStyle name="60% - Accent1 3" xfId="1827" hidden="1"/>
    <cellStyle name="60% - Accent1 3" xfId="1859" hidden="1"/>
    <cellStyle name="60% - Accent1 3" xfId="1891" hidden="1"/>
    <cellStyle name="60% - Accent1 3" xfId="1924" hidden="1"/>
    <cellStyle name="60% - Accent1 3" xfId="1956" hidden="1"/>
    <cellStyle name="60% - Accent1 3" xfId="1989" hidden="1"/>
    <cellStyle name="60% - Accent1 3" xfId="2021" hidden="1"/>
    <cellStyle name="60% - Accent1 3" xfId="2054" hidden="1"/>
    <cellStyle name="60% - Accent1 3" xfId="2087" hidden="1"/>
    <cellStyle name="60% - Accent1 3" xfId="2120" hidden="1"/>
    <cellStyle name="60% - Accent1 3" xfId="2153" hidden="1"/>
    <cellStyle name="60% - Accent1 3" xfId="2186" hidden="1"/>
    <cellStyle name="60% - Accent1 3" xfId="2219" hidden="1"/>
    <cellStyle name="60% - Accent1 3" xfId="2234" hidden="1"/>
    <cellStyle name="60% - Accent1 3" xfId="2271" hidden="1"/>
    <cellStyle name="60% - Accent1 3" xfId="2304" hidden="1"/>
    <cellStyle name="60% - Accent1 3" xfId="2336" hidden="1"/>
    <cellStyle name="60% - Accent1 3" xfId="2368" hidden="1"/>
    <cellStyle name="60% - Accent1 3" xfId="2401" hidden="1"/>
    <cellStyle name="60% - Accent1 3" xfId="2433" hidden="1"/>
    <cellStyle name="60% - Accent1 3" xfId="2466" hidden="1"/>
    <cellStyle name="60% - Accent1 3" xfId="2498" hidden="1"/>
    <cellStyle name="60% - Accent1 3" xfId="2531" hidden="1"/>
    <cellStyle name="60% - Accent1 3" xfId="2564" hidden="1"/>
    <cellStyle name="60% - Accent1 3" xfId="2597" hidden="1"/>
    <cellStyle name="60% - Accent1 3" xfId="2630" hidden="1"/>
    <cellStyle name="60% - Accent1 3" xfId="2663" hidden="1"/>
    <cellStyle name="60% - Accent1 3" xfId="2696" hidden="1"/>
    <cellStyle name="60% - Accent1 3" xfId="2777" hidden="1"/>
    <cellStyle name="60% - Accent1 3" xfId="2814" hidden="1"/>
    <cellStyle name="60% - Accent1 3" xfId="2847" hidden="1"/>
    <cellStyle name="60% - Accent1 3" xfId="2879" hidden="1"/>
    <cellStyle name="60% - Accent1 3" xfId="2911" hidden="1"/>
    <cellStyle name="60% - Accent1 3" xfId="2944" hidden="1"/>
    <cellStyle name="60% - Accent1 3" xfId="2976" hidden="1"/>
    <cellStyle name="60% - Accent1 3" xfId="3009" hidden="1"/>
    <cellStyle name="60% - Accent1 3" xfId="3041" hidden="1"/>
    <cellStyle name="60% - Accent1 3" xfId="3074" hidden="1"/>
    <cellStyle name="60% - Accent1 3" xfId="3107" hidden="1"/>
    <cellStyle name="60% - Accent1 3" xfId="3140" hidden="1"/>
    <cellStyle name="60% - Accent1 3" xfId="3173" hidden="1"/>
    <cellStyle name="60% - Accent1 3" xfId="3206" hidden="1"/>
    <cellStyle name="60% - Accent1 3" xfId="3239" hidden="1"/>
    <cellStyle name="60% - Accent1 3" xfId="3290" hidden="1"/>
    <cellStyle name="60% - Accent1 3" xfId="3327" hidden="1"/>
    <cellStyle name="60% - Accent1 3" xfId="3360" hidden="1"/>
    <cellStyle name="60% - Accent1 3" xfId="3392" hidden="1"/>
    <cellStyle name="60% - Accent1 3" xfId="3424" hidden="1"/>
    <cellStyle name="60% - Accent1 3" xfId="3457" hidden="1"/>
    <cellStyle name="60% - Accent1 3" xfId="3489" hidden="1"/>
    <cellStyle name="60% - Accent1 3" xfId="3522" hidden="1"/>
    <cellStyle name="60% - Accent1 3" xfId="3554" hidden="1"/>
    <cellStyle name="60% - Accent1 3" xfId="3587" hidden="1"/>
    <cellStyle name="60% - Accent1 3" xfId="3620" hidden="1"/>
    <cellStyle name="60% - Accent1 3" xfId="3653" hidden="1"/>
    <cellStyle name="60% - Accent1 3" xfId="3686" hidden="1"/>
    <cellStyle name="60% - Accent1 3" xfId="3719" hidden="1"/>
    <cellStyle name="60% - Accent1 3" xfId="3752" hidden="1"/>
    <cellStyle name="60% - Accent1 3" xfId="3767" hidden="1"/>
    <cellStyle name="60% - Accent1 3" xfId="3804" hidden="1"/>
    <cellStyle name="60% - Accent1 3" xfId="3837" hidden="1"/>
    <cellStyle name="60% - Accent1 3" xfId="3869" hidden="1"/>
    <cellStyle name="60% - Accent1 3" xfId="3901" hidden="1"/>
    <cellStyle name="60% - Accent1 3" xfId="3934" hidden="1"/>
    <cellStyle name="60% - Accent1 3" xfId="3966" hidden="1"/>
    <cellStyle name="60% - Accent1 3" xfId="3999" hidden="1"/>
    <cellStyle name="60% - Accent1 3" xfId="4031" hidden="1"/>
    <cellStyle name="60% - Accent1 3" xfId="4064" hidden="1"/>
    <cellStyle name="60% - Accent1 3" xfId="4097" hidden="1"/>
    <cellStyle name="60% - Accent1 3" xfId="4130" hidden="1"/>
    <cellStyle name="60% - Accent1 3" xfId="4163" hidden="1"/>
    <cellStyle name="60% - Accent1 3" xfId="4196" hidden="1"/>
    <cellStyle name="60% - Accent1 3" xfId="4229" hidden="1"/>
    <cellStyle name="60% - Accent1 3" xfId="4263" hidden="1"/>
    <cellStyle name="60% - Accent1 3" xfId="4296" hidden="1"/>
    <cellStyle name="60% - Accent1 3" xfId="4329" hidden="1"/>
    <cellStyle name="60% - Accent1 3" xfId="4362" hidden="1"/>
    <cellStyle name="60% - Accent1 3" xfId="4395" hidden="1"/>
    <cellStyle name="60% - Accent1 3" xfId="4428" hidden="1"/>
    <cellStyle name="60% - Accent1 3" xfId="4461" hidden="1"/>
    <cellStyle name="60% - Accent1 3" xfId="4494" hidden="1"/>
    <cellStyle name="60% - Accent1 3" xfId="4527" hidden="1"/>
    <cellStyle name="60% - Accent1 3" xfId="4560" hidden="1"/>
    <cellStyle name="60% - Accent1 3" xfId="4593" hidden="1"/>
    <cellStyle name="60% - Accent1 3" xfId="4630" hidden="1"/>
    <cellStyle name="60% - Accent1 3" xfId="4663" hidden="1"/>
    <cellStyle name="60% - Accent1 3" xfId="4695" hidden="1"/>
    <cellStyle name="60% - Accent1 3" xfId="4727" hidden="1"/>
    <cellStyle name="60% - Accent1 3" xfId="4760" hidden="1"/>
    <cellStyle name="60% - Accent1 3" xfId="4792" hidden="1"/>
    <cellStyle name="60% - Accent1 3" xfId="4825" hidden="1"/>
    <cellStyle name="60% - Accent1 3" xfId="4857" hidden="1"/>
    <cellStyle name="60% - Accent1 3" xfId="4890" hidden="1"/>
    <cellStyle name="60% - Accent1 3" xfId="4923" hidden="1"/>
    <cellStyle name="60% - Accent1 3" xfId="4956" hidden="1"/>
    <cellStyle name="60% - Accent1 3" xfId="4989" hidden="1"/>
    <cellStyle name="60% - Accent1 3" xfId="5022" hidden="1"/>
    <cellStyle name="60% - Accent1 3" xfId="5055" hidden="1"/>
    <cellStyle name="60% - Accent1 3" xfId="5095" hidden="1"/>
    <cellStyle name="60% - Accent1 3" xfId="5132" hidden="1"/>
    <cellStyle name="60% - Accent1 3" xfId="5165" hidden="1"/>
    <cellStyle name="60% - Accent1 3" xfId="5197" hidden="1"/>
    <cellStyle name="60% - Accent1 3" xfId="5229" hidden="1"/>
    <cellStyle name="60% - Accent1 3" xfId="5262" hidden="1"/>
    <cellStyle name="60% - Accent1 3" xfId="5294" hidden="1"/>
    <cellStyle name="60% - Accent1 3" xfId="5327" hidden="1"/>
    <cellStyle name="60% - Accent1 3" xfId="5359" hidden="1"/>
    <cellStyle name="60% - Accent1 3" xfId="5392" hidden="1"/>
    <cellStyle name="60% - Accent1 3" xfId="5425" hidden="1"/>
    <cellStyle name="60% - Accent1 3" xfId="5458" hidden="1"/>
    <cellStyle name="60% - Accent1 3" xfId="5491" hidden="1"/>
    <cellStyle name="60% - Accent1 3" xfId="5524" hidden="1"/>
    <cellStyle name="60% - Accent1 3" xfId="5557" hidden="1"/>
    <cellStyle name="60% - Accent1 3" xfId="5608" hidden="1"/>
    <cellStyle name="60% - Accent1 3" xfId="5645" hidden="1"/>
    <cellStyle name="60% - Accent1 3" xfId="5678" hidden="1"/>
    <cellStyle name="60% - Accent1 3" xfId="5710" hidden="1"/>
    <cellStyle name="60% - Accent1 3" xfId="5742" hidden="1"/>
    <cellStyle name="60% - Accent1 3" xfId="5775" hidden="1"/>
    <cellStyle name="60% - Accent1 3" xfId="5807" hidden="1"/>
    <cellStyle name="60% - Accent1 3" xfId="5840" hidden="1"/>
    <cellStyle name="60% - Accent1 3" xfId="5872" hidden="1"/>
    <cellStyle name="60% - Accent1 3" xfId="5905" hidden="1"/>
    <cellStyle name="60% - Accent1 3" xfId="5938" hidden="1"/>
    <cellStyle name="60% - Accent1 3" xfId="5971" hidden="1"/>
    <cellStyle name="60% - Accent1 3" xfId="6004" hidden="1"/>
    <cellStyle name="60% - Accent1 3" xfId="6037" hidden="1"/>
    <cellStyle name="60% - Accent1 3" xfId="6070" hidden="1"/>
    <cellStyle name="60% - Accent1 3" xfId="6085" hidden="1"/>
    <cellStyle name="60% - Accent1 3" xfId="6122" hidden="1"/>
    <cellStyle name="60% - Accent1 3" xfId="6155" hidden="1"/>
    <cellStyle name="60% - Accent1 3" xfId="6187" hidden="1"/>
    <cellStyle name="60% - Accent1 3" xfId="6219" hidden="1"/>
    <cellStyle name="60% - Accent1 3" xfId="6252" hidden="1"/>
    <cellStyle name="60% - Accent1 3" xfId="6284" hidden="1"/>
    <cellStyle name="60% - Accent1 3" xfId="6317" hidden="1"/>
    <cellStyle name="60% - Accent1 3" xfId="6349" hidden="1"/>
    <cellStyle name="60% - Accent1 3" xfId="6382" hidden="1"/>
    <cellStyle name="60% - Accent1 3" xfId="6415" hidden="1"/>
    <cellStyle name="60% - Accent1 3" xfId="6448" hidden="1"/>
    <cellStyle name="60% - Accent1 3" xfId="6481" hidden="1"/>
    <cellStyle name="60% - Accent1 3" xfId="6514" hidden="1"/>
    <cellStyle name="60% - Accent1 3" xfId="6547" hidden="1"/>
    <cellStyle name="60% - Accent1 3" xfId="6573" hidden="1"/>
    <cellStyle name="60% - Accent1 3" xfId="6610" hidden="1"/>
    <cellStyle name="60% - Accent1 3" xfId="6643" hidden="1"/>
    <cellStyle name="60% - Accent1 3" xfId="6675" hidden="1"/>
    <cellStyle name="60% - Accent1 3" xfId="6707" hidden="1"/>
    <cellStyle name="60% - Accent1 3" xfId="6740" hidden="1"/>
    <cellStyle name="60% - Accent1 3" xfId="6772" hidden="1"/>
    <cellStyle name="60% - Accent1 3" xfId="6805" hidden="1"/>
    <cellStyle name="60% - Accent1 3" xfId="6837" hidden="1"/>
    <cellStyle name="60% - Accent1 3" xfId="6870" hidden="1"/>
    <cellStyle name="60% - Accent1 3" xfId="6903" hidden="1"/>
    <cellStyle name="60% - Accent1 3" xfId="6936" hidden="1"/>
    <cellStyle name="60% - Accent1 3" xfId="6969" hidden="1"/>
    <cellStyle name="60% - Accent1 3" xfId="7002" hidden="1"/>
    <cellStyle name="60% - Accent1 3" xfId="7035" hidden="1"/>
    <cellStyle name="60% - Accent1 3" xfId="7086" hidden="1"/>
    <cellStyle name="60% - Accent1 3" xfId="7123" hidden="1"/>
    <cellStyle name="60% - Accent1 3" xfId="7156" hidden="1"/>
    <cellStyle name="60% - Accent1 3" xfId="7188" hidden="1"/>
    <cellStyle name="60% - Accent1 3" xfId="7220" hidden="1"/>
    <cellStyle name="60% - Accent1 3" xfId="7253" hidden="1"/>
    <cellStyle name="60% - Accent1 3" xfId="7285" hidden="1"/>
    <cellStyle name="60% - Accent1 3" xfId="7318" hidden="1"/>
    <cellStyle name="60% - Accent1 3" xfId="7350" hidden="1"/>
    <cellStyle name="60% - Accent1 3" xfId="7383" hidden="1"/>
    <cellStyle name="60% - Accent1 3" xfId="7416" hidden="1"/>
    <cellStyle name="60% - Accent1 3" xfId="7449" hidden="1"/>
    <cellStyle name="60% - Accent1 3" xfId="7482" hidden="1"/>
    <cellStyle name="60% - Accent1 3" xfId="7515" hidden="1"/>
    <cellStyle name="60% - Accent1 3" xfId="7548" hidden="1"/>
    <cellStyle name="60% - Accent1 3" xfId="7563" hidden="1"/>
    <cellStyle name="60% - Accent1 3" xfId="7600" hidden="1"/>
    <cellStyle name="60% - Accent1 3" xfId="7633" hidden="1"/>
    <cellStyle name="60% - Accent1 3" xfId="7665" hidden="1"/>
    <cellStyle name="60% - Accent1 3" xfId="7697" hidden="1"/>
    <cellStyle name="60% - Accent1 3" xfId="7730" hidden="1"/>
    <cellStyle name="60% - Accent1 3" xfId="7762" hidden="1"/>
    <cellStyle name="60% - Accent1 3" xfId="7795" hidden="1"/>
    <cellStyle name="60% - Accent1 3" xfId="7827" hidden="1"/>
    <cellStyle name="60% - Accent1 3" xfId="7860" hidden="1"/>
    <cellStyle name="60% - Accent1 3" xfId="7893" hidden="1"/>
    <cellStyle name="60% - Accent1 3" xfId="7926" hidden="1"/>
    <cellStyle name="60% - Accent1 3" xfId="7959" hidden="1"/>
    <cellStyle name="60% - Accent1 3" xfId="7992" hidden="1"/>
    <cellStyle name="60% - Accent1 3" xfId="8025"/>
    <cellStyle name="60% - Accent2 2" xfId="68"/>
    <cellStyle name="60% - Accent2 2 2" xfId="1583"/>
    <cellStyle name="60% - Accent2 2 3" xfId="2720"/>
    <cellStyle name="60% - Accent2 3" xfId="219" hidden="1"/>
    <cellStyle name="60% - Accent2 3" xfId="244" hidden="1"/>
    <cellStyle name="60% - Accent2 3" xfId="277" hidden="1"/>
    <cellStyle name="60% - Accent2 3" xfId="310" hidden="1"/>
    <cellStyle name="60% - Accent2 3" xfId="343" hidden="1"/>
    <cellStyle name="60% - Accent2 3" xfId="377" hidden="1"/>
    <cellStyle name="60% - Accent2 3" xfId="410" hidden="1"/>
    <cellStyle name="60% - Accent2 3" xfId="443" hidden="1"/>
    <cellStyle name="60% - Accent2 3" xfId="476" hidden="1"/>
    <cellStyle name="60% - Accent2 3" xfId="509" hidden="1"/>
    <cellStyle name="60% - Accent2 3" xfId="542" hidden="1"/>
    <cellStyle name="60% - Accent2 3" xfId="575" hidden="1"/>
    <cellStyle name="60% - Accent2 3" xfId="612" hidden="1"/>
    <cellStyle name="60% - Accent2 3" xfId="645" hidden="1"/>
    <cellStyle name="60% - Accent2 3" xfId="677" hidden="1"/>
    <cellStyle name="60% - Accent2 3" xfId="709" hidden="1"/>
    <cellStyle name="60% - Accent2 3" xfId="742" hidden="1"/>
    <cellStyle name="60% - Accent2 3" xfId="774" hidden="1"/>
    <cellStyle name="60% - Accent2 3" xfId="807" hidden="1"/>
    <cellStyle name="60% - Accent2 3" xfId="839" hidden="1"/>
    <cellStyle name="60% - Accent2 3" xfId="872" hidden="1"/>
    <cellStyle name="60% - Accent2 3" xfId="905" hidden="1"/>
    <cellStyle name="60% - Accent2 3" xfId="938" hidden="1"/>
    <cellStyle name="60% - Accent2 3" xfId="971" hidden="1"/>
    <cellStyle name="60% - Accent2 3" xfId="1004" hidden="1"/>
    <cellStyle name="60% - Accent2 3" xfId="1037" hidden="1"/>
    <cellStyle name="60% - Accent2 3" xfId="1077" hidden="1"/>
    <cellStyle name="60% - Accent2 3" xfId="1115" hidden="1"/>
    <cellStyle name="60% - Accent2 3" xfId="1148" hidden="1"/>
    <cellStyle name="60% - Accent2 3" xfId="1180" hidden="1"/>
    <cellStyle name="60% - Accent2 3" xfId="1212" hidden="1"/>
    <cellStyle name="60% - Accent2 3" xfId="1245" hidden="1"/>
    <cellStyle name="60% - Accent2 3" xfId="1277" hidden="1"/>
    <cellStyle name="60% - Accent2 3" xfId="1310" hidden="1"/>
    <cellStyle name="60% - Accent2 3" xfId="1342" hidden="1"/>
    <cellStyle name="60% - Accent2 3" xfId="1375" hidden="1"/>
    <cellStyle name="60% - Accent2 3" xfId="1408" hidden="1"/>
    <cellStyle name="60% - Accent2 3" xfId="1441" hidden="1"/>
    <cellStyle name="60% - Accent2 3" xfId="1474" hidden="1"/>
    <cellStyle name="60% - Accent2 3" xfId="1507" hidden="1"/>
    <cellStyle name="60% - Accent2 3" xfId="1540" hidden="1"/>
    <cellStyle name="60% - Accent2 3" xfId="1754" hidden="1"/>
    <cellStyle name="60% - Accent2 3" xfId="1791" hidden="1"/>
    <cellStyle name="60% - Accent2 3" xfId="1824" hidden="1"/>
    <cellStyle name="60% - Accent2 3" xfId="1856" hidden="1"/>
    <cellStyle name="60% - Accent2 3" xfId="1888" hidden="1"/>
    <cellStyle name="60% - Accent2 3" xfId="1921" hidden="1"/>
    <cellStyle name="60% - Accent2 3" xfId="1953" hidden="1"/>
    <cellStyle name="60% - Accent2 3" xfId="1986" hidden="1"/>
    <cellStyle name="60% - Accent2 3" xfId="2018" hidden="1"/>
    <cellStyle name="60% - Accent2 3" xfId="2051" hidden="1"/>
    <cellStyle name="60% - Accent2 3" xfId="2084" hidden="1"/>
    <cellStyle name="60% - Accent2 3" xfId="2117" hidden="1"/>
    <cellStyle name="60% - Accent2 3" xfId="2150" hidden="1"/>
    <cellStyle name="60% - Accent2 3" xfId="2183" hidden="1"/>
    <cellStyle name="60% - Accent2 3" xfId="2216" hidden="1"/>
    <cellStyle name="60% - Accent2 3" xfId="2231" hidden="1"/>
    <cellStyle name="60% - Accent2 3" xfId="2268" hidden="1"/>
    <cellStyle name="60% - Accent2 3" xfId="2301" hidden="1"/>
    <cellStyle name="60% - Accent2 3" xfId="2333" hidden="1"/>
    <cellStyle name="60% - Accent2 3" xfId="2365" hidden="1"/>
    <cellStyle name="60% - Accent2 3" xfId="2398" hidden="1"/>
    <cellStyle name="60% - Accent2 3" xfId="2430" hidden="1"/>
    <cellStyle name="60% - Accent2 3" xfId="2463" hidden="1"/>
    <cellStyle name="60% - Accent2 3" xfId="2495" hidden="1"/>
    <cellStyle name="60% - Accent2 3" xfId="2528" hidden="1"/>
    <cellStyle name="60% - Accent2 3" xfId="2561" hidden="1"/>
    <cellStyle name="60% - Accent2 3" xfId="2594" hidden="1"/>
    <cellStyle name="60% - Accent2 3" xfId="2627" hidden="1"/>
    <cellStyle name="60% - Accent2 3" xfId="2660" hidden="1"/>
    <cellStyle name="60% - Accent2 3" xfId="2693" hidden="1"/>
    <cellStyle name="60% - Accent2 3" xfId="2774" hidden="1"/>
    <cellStyle name="60% - Accent2 3" xfId="2811" hidden="1"/>
    <cellStyle name="60% - Accent2 3" xfId="2844" hidden="1"/>
    <cellStyle name="60% - Accent2 3" xfId="2876" hidden="1"/>
    <cellStyle name="60% - Accent2 3" xfId="2908" hidden="1"/>
    <cellStyle name="60% - Accent2 3" xfId="2941" hidden="1"/>
    <cellStyle name="60% - Accent2 3" xfId="2973" hidden="1"/>
    <cellStyle name="60% - Accent2 3" xfId="3006" hidden="1"/>
    <cellStyle name="60% - Accent2 3" xfId="3038" hidden="1"/>
    <cellStyle name="60% - Accent2 3" xfId="3071" hidden="1"/>
    <cellStyle name="60% - Accent2 3" xfId="3104" hidden="1"/>
    <cellStyle name="60% - Accent2 3" xfId="3137" hidden="1"/>
    <cellStyle name="60% - Accent2 3" xfId="3170" hidden="1"/>
    <cellStyle name="60% - Accent2 3" xfId="3203" hidden="1"/>
    <cellStyle name="60% - Accent2 3" xfId="3236" hidden="1"/>
    <cellStyle name="60% - Accent2 3" xfId="3287" hidden="1"/>
    <cellStyle name="60% - Accent2 3" xfId="3324" hidden="1"/>
    <cellStyle name="60% - Accent2 3" xfId="3357" hidden="1"/>
    <cellStyle name="60% - Accent2 3" xfId="3389" hidden="1"/>
    <cellStyle name="60% - Accent2 3" xfId="3421" hidden="1"/>
    <cellStyle name="60% - Accent2 3" xfId="3454" hidden="1"/>
    <cellStyle name="60% - Accent2 3" xfId="3486" hidden="1"/>
    <cellStyle name="60% - Accent2 3" xfId="3519" hidden="1"/>
    <cellStyle name="60% - Accent2 3" xfId="3551" hidden="1"/>
    <cellStyle name="60% - Accent2 3" xfId="3584" hidden="1"/>
    <cellStyle name="60% - Accent2 3" xfId="3617" hidden="1"/>
    <cellStyle name="60% - Accent2 3" xfId="3650" hidden="1"/>
    <cellStyle name="60% - Accent2 3" xfId="3683" hidden="1"/>
    <cellStyle name="60% - Accent2 3" xfId="3716" hidden="1"/>
    <cellStyle name="60% - Accent2 3" xfId="3749" hidden="1"/>
    <cellStyle name="60% - Accent2 3" xfId="3764" hidden="1"/>
    <cellStyle name="60% - Accent2 3" xfId="3801" hidden="1"/>
    <cellStyle name="60% - Accent2 3" xfId="3834" hidden="1"/>
    <cellStyle name="60% - Accent2 3" xfId="3866" hidden="1"/>
    <cellStyle name="60% - Accent2 3" xfId="3898" hidden="1"/>
    <cellStyle name="60% - Accent2 3" xfId="3931" hidden="1"/>
    <cellStyle name="60% - Accent2 3" xfId="3963" hidden="1"/>
    <cellStyle name="60% - Accent2 3" xfId="3996" hidden="1"/>
    <cellStyle name="60% - Accent2 3" xfId="4028" hidden="1"/>
    <cellStyle name="60% - Accent2 3" xfId="4061" hidden="1"/>
    <cellStyle name="60% - Accent2 3" xfId="4094" hidden="1"/>
    <cellStyle name="60% - Accent2 3" xfId="4127" hidden="1"/>
    <cellStyle name="60% - Accent2 3" xfId="4160" hidden="1"/>
    <cellStyle name="60% - Accent2 3" xfId="4193" hidden="1"/>
    <cellStyle name="60% - Accent2 3" xfId="4226" hidden="1"/>
    <cellStyle name="60% - Accent2 3" xfId="4260" hidden="1"/>
    <cellStyle name="60% - Accent2 3" xfId="4293" hidden="1"/>
    <cellStyle name="60% - Accent2 3" xfId="4326" hidden="1"/>
    <cellStyle name="60% - Accent2 3" xfId="4359" hidden="1"/>
    <cellStyle name="60% - Accent2 3" xfId="4392" hidden="1"/>
    <cellStyle name="60% - Accent2 3" xfId="4425" hidden="1"/>
    <cellStyle name="60% - Accent2 3" xfId="4458" hidden="1"/>
    <cellStyle name="60% - Accent2 3" xfId="4491" hidden="1"/>
    <cellStyle name="60% - Accent2 3" xfId="4524" hidden="1"/>
    <cellStyle name="60% - Accent2 3" xfId="4557" hidden="1"/>
    <cellStyle name="60% - Accent2 3" xfId="4590" hidden="1"/>
    <cellStyle name="60% - Accent2 3" xfId="4627" hidden="1"/>
    <cellStyle name="60% - Accent2 3" xfId="4660" hidden="1"/>
    <cellStyle name="60% - Accent2 3" xfId="4692" hidden="1"/>
    <cellStyle name="60% - Accent2 3" xfId="4724" hidden="1"/>
    <cellStyle name="60% - Accent2 3" xfId="4757" hidden="1"/>
    <cellStyle name="60% - Accent2 3" xfId="4789" hidden="1"/>
    <cellStyle name="60% - Accent2 3" xfId="4822" hidden="1"/>
    <cellStyle name="60% - Accent2 3" xfId="4854" hidden="1"/>
    <cellStyle name="60% - Accent2 3" xfId="4887" hidden="1"/>
    <cellStyle name="60% - Accent2 3" xfId="4920" hidden="1"/>
    <cellStyle name="60% - Accent2 3" xfId="4953" hidden="1"/>
    <cellStyle name="60% - Accent2 3" xfId="4986" hidden="1"/>
    <cellStyle name="60% - Accent2 3" xfId="5019" hidden="1"/>
    <cellStyle name="60% - Accent2 3" xfId="5052" hidden="1"/>
    <cellStyle name="60% - Accent2 3" xfId="5092" hidden="1"/>
    <cellStyle name="60% - Accent2 3" xfId="5129" hidden="1"/>
    <cellStyle name="60% - Accent2 3" xfId="5162" hidden="1"/>
    <cellStyle name="60% - Accent2 3" xfId="5194" hidden="1"/>
    <cellStyle name="60% - Accent2 3" xfId="5226" hidden="1"/>
    <cellStyle name="60% - Accent2 3" xfId="5259" hidden="1"/>
    <cellStyle name="60% - Accent2 3" xfId="5291" hidden="1"/>
    <cellStyle name="60% - Accent2 3" xfId="5324" hidden="1"/>
    <cellStyle name="60% - Accent2 3" xfId="5356" hidden="1"/>
    <cellStyle name="60% - Accent2 3" xfId="5389" hidden="1"/>
    <cellStyle name="60% - Accent2 3" xfId="5422" hidden="1"/>
    <cellStyle name="60% - Accent2 3" xfId="5455" hidden="1"/>
    <cellStyle name="60% - Accent2 3" xfId="5488" hidden="1"/>
    <cellStyle name="60% - Accent2 3" xfId="5521" hidden="1"/>
    <cellStyle name="60% - Accent2 3" xfId="5554" hidden="1"/>
    <cellStyle name="60% - Accent2 3" xfId="5605" hidden="1"/>
    <cellStyle name="60% - Accent2 3" xfId="5642" hidden="1"/>
    <cellStyle name="60% - Accent2 3" xfId="5675" hidden="1"/>
    <cellStyle name="60% - Accent2 3" xfId="5707" hidden="1"/>
    <cellStyle name="60% - Accent2 3" xfId="5739" hidden="1"/>
    <cellStyle name="60% - Accent2 3" xfId="5772" hidden="1"/>
    <cellStyle name="60% - Accent2 3" xfId="5804" hidden="1"/>
    <cellStyle name="60% - Accent2 3" xfId="5837" hidden="1"/>
    <cellStyle name="60% - Accent2 3" xfId="5869" hidden="1"/>
    <cellStyle name="60% - Accent2 3" xfId="5902" hidden="1"/>
    <cellStyle name="60% - Accent2 3" xfId="5935" hidden="1"/>
    <cellStyle name="60% - Accent2 3" xfId="5968" hidden="1"/>
    <cellStyle name="60% - Accent2 3" xfId="6001" hidden="1"/>
    <cellStyle name="60% - Accent2 3" xfId="6034" hidden="1"/>
    <cellStyle name="60% - Accent2 3" xfId="6067" hidden="1"/>
    <cellStyle name="60% - Accent2 3" xfId="6082" hidden="1"/>
    <cellStyle name="60% - Accent2 3" xfId="6119" hidden="1"/>
    <cellStyle name="60% - Accent2 3" xfId="6152" hidden="1"/>
    <cellStyle name="60% - Accent2 3" xfId="6184" hidden="1"/>
    <cellStyle name="60% - Accent2 3" xfId="6216" hidden="1"/>
    <cellStyle name="60% - Accent2 3" xfId="6249" hidden="1"/>
    <cellStyle name="60% - Accent2 3" xfId="6281" hidden="1"/>
    <cellStyle name="60% - Accent2 3" xfId="6314" hidden="1"/>
    <cellStyle name="60% - Accent2 3" xfId="6346" hidden="1"/>
    <cellStyle name="60% - Accent2 3" xfId="6379" hidden="1"/>
    <cellStyle name="60% - Accent2 3" xfId="6412" hidden="1"/>
    <cellStyle name="60% - Accent2 3" xfId="6445" hidden="1"/>
    <cellStyle name="60% - Accent2 3" xfId="6478" hidden="1"/>
    <cellStyle name="60% - Accent2 3" xfId="6511" hidden="1"/>
    <cellStyle name="60% - Accent2 3" xfId="6544" hidden="1"/>
    <cellStyle name="60% - Accent2 3" xfId="6570" hidden="1"/>
    <cellStyle name="60% - Accent2 3" xfId="6607" hidden="1"/>
    <cellStyle name="60% - Accent2 3" xfId="6640" hidden="1"/>
    <cellStyle name="60% - Accent2 3" xfId="6672" hidden="1"/>
    <cellStyle name="60% - Accent2 3" xfId="6704" hidden="1"/>
    <cellStyle name="60% - Accent2 3" xfId="6737" hidden="1"/>
    <cellStyle name="60% - Accent2 3" xfId="6769" hidden="1"/>
    <cellStyle name="60% - Accent2 3" xfId="6802" hidden="1"/>
    <cellStyle name="60% - Accent2 3" xfId="6834" hidden="1"/>
    <cellStyle name="60% - Accent2 3" xfId="6867" hidden="1"/>
    <cellStyle name="60% - Accent2 3" xfId="6900" hidden="1"/>
    <cellStyle name="60% - Accent2 3" xfId="6933" hidden="1"/>
    <cellStyle name="60% - Accent2 3" xfId="6966" hidden="1"/>
    <cellStyle name="60% - Accent2 3" xfId="6999" hidden="1"/>
    <cellStyle name="60% - Accent2 3" xfId="7032" hidden="1"/>
    <cellStyle name="60% - Accent2 3" xfId="7083" hidden="1"/>
    <cellStyle name="60% - Accent2 3" xfId="7120" hidden="1"/>
    <cellStyle name="60% - Accent2 3" xfId="7153" hidden="1"/>
    <cellStyle name="60% - Accent2 3" xfId="7185" hidden="1"/>
    <cellStyle name="60% - Accent2 3" xfId="7217" hidden="1"/>
    <cellStyle name="60% - Accent2 3" xfId="7250" hidden="1"/>
    <cellStyle name="60% - Accent2 3" xfId="7282" hidden="1"/>
    <cellStyle name="60% - Accent2 3" xfId="7315" hidden="1"/>
    <cellStyle name="60% - Accent2 3" xfId="7347" hidden="1"/>
    <cellStyle name="60% - Accent2 3" xfId="7380" hidden="1"/>
    <cellStyle name="60% - Accent2 3" xfId="7413" hidden="1"/>
    <cellStyle name="60% - Accent2 3" xfId="7446" hidden="1"/>
    <cellStyle name="60% - Accent2 3" xfId="7479" hidden="1"/>
    <cellStyle name="60% - Accent2 3" xfId="7512" hidden="1"/>
    <cellStyle name="60% - Accent2 3" xfId="7545" hidden="1"/>
    <cellStyle name="60% - Accent2 3" xfId="7560" hidden="1"/>
    <cellStyle name="60% - Accent2 3" xfId="7597" hidden="1"/>
    <cellStyle name="60% - Accent2 3" xfId="7630" hidden="1"/>
    <cellStyle name="60% - Accent2 3" xfId="7662" hidden="1"/>
    <cellStyle name="60% - Accent2 3" xfId="7694" hidden="1"/>
    <cellStyle name="60% - Accent2 3" xfId="7727" hidden="1"/>
    <cellStyle name="60% - Accent2 3" xfId="7759" hidden="1"/>
    <cellStyle name="60% - Accent2 3" xfId="7792" hidden="1"/>
    <cellStyle name="60% - Accent2 3" xfId="7824" hidden="1"/>
    <cellStyle name="60% - Accent2 3" xfId="7857" hidden="1"/>
    <cellStyle name="60% - Accent2 3" xfId="7890" hidden="1"/>
    <cellStyle name="60% - Accent2 3" xfId="7923" hidden="1"/>
    <cellStyle name="60% - Accent2 3" xfId="7956" hidden="1"/>
    <cellStyle name="60% - Accent2 3" xfId="7989" hidden="1"/>
    <cellStyle name="60% - Accent2 3" xfId="8022"/>
    <cellStyle name="60% - Accent3 2" xfId="69"/>
    <cellStyle name="60% - Accent3 2 2" xfId="1584"/>
    <cellStyle name="60% - Accent3 2 3" xfId="2721"/>
    <cellStyle name="60% - Accent3 3" xfId="222" hidden="1"/>
    <cellStyle name="60% - Accent3 3" xfId="241" hidden="1"/>
    <cellStyle name="60% - Accent3 3" xfId="274" hidden="1"/>
    <cellStyle name="60% - Accent3 3" xfId="307" hidden="1"/>
    <cellStyle name="60% - Accent3 3" xfId="340" hidden="1"/>
    <cellStyle name="60% - Accent3 3" xfId="374" hidden="1"/>
    <cellStyle name="60% - Accent3 3" xfId="407" hidden="1"/>
    <cellStyle name="60% - Accent3 3" xfId="440" hidden="1"/>
    <cellStyle name="60% - Accent3 3" xfId="473" hidden="1"/>
    <cellStyle name="60% - Accent3 3" xfId="506" hidden="1"/>
    <cellStyle name="60% - Accent3 3" xfId="539" hidden="1"/>
    <cellStyle name="60% - Accent3 3" xfId="572" hidden="1"/>
    <cellStyle name="60% - Accent3 3" xfId="609" hidden="1"/>
    <cellStyle name="60% - Accent3 3" xfId="642" hidden="1"/>
    <cellStyle name="60% - Accent3 3" xfId="674" hidden="1"/>
    <cellStyle name="60% - Accent3 3" xfId="706" hidden="1"/>
    <cellStyle name="60% - Accent3 3" xfId="739" hidden="1"/>
    <cellStyle name="60% - Accent3 3" xfId="771" hidden="1"/>
    <cellStyle name="60% - Accent3 3" xfId="804" hidden="1"/>
    <cellStyle name="60% - Accent3 3" xfId="836" hidden="1"/>
    <cellStyle name="60% - Accent3 3" xfId="869" hidden="1"/>
    <cellStyle name="60% - Accent3 3" xfId="902" hidden="1"/>
    <cellStyle name="60% - Accent3 3" xfId="935" hidden="1"/>
    <cellStyle name="60% - Accent3 3" xfId="968" hidden="1"/>
    <cellStyle name="60% - Accent3 3" xfId="1001" hidden="1"/>
    <cellStyle name="60% - Accent3 3" xfId="1034" hidden="1"/>
    <cellStyle name="60% - Accent3 3" xfId="1074" hidden="1"/>
    <cellStyle name="60% - Accent3 3" xfId="1112" hidden="1"/>
    <cellStyle name="60% - Accent3 3" xfId="1145" hidden="1"/>
    <cellStyle name="60% - Accent3 3" xfId="1177" hidden="1"/>
    <cellStyle name="60% - Accent3 3" xfId="1209" hidden="1"/>
    <cellStyle name="60% - Accent3 3" xfId="1242" hidden="1"/>
    <cellStyle name="60% - Accent3 3" xfId="1274" hidden="1"/>
    <cellStyle name="60% - Accent3 3" xfId="1307" hidden="1"/>
    <cellStyle name="60% - Accent3 3" xfId="1339" hidden="1"/>
    <cellStyle name="60% - Accent3 3" xfId="1372" hidden="1"/>
    <cellStyle name="60% - Accent3 3" xfId="1405" hidden="1"/>
    <cellStyle name="60% - Accent3 3" xfId="1438" hidden="1"/>
    <cellStyle name="60% - Accent3 3" xfId="1471" hidden="1"/>
    <cellStyle name="60% - Accent3 3" xfId="1504" hidden="1"/>
    <cellStyle name="60% - Accent3 3" xfId="1537" hidden="1"/>
    <cellStyle name="60% - Accent3 3" xfId="1751" hidden="1"/>
    <cellStyle name="60% - Accent3 3" xfId="1788" hidden="1"/>
    <cellStyle name="60% - Accent3 3" xfId="1821" hidden="1"/>
    <cellStyle name="60% - Accent3 3" xfId="1853" hidden="1"/>
    <cellStyle name="60% - Accent3 3" xfId="1885" hidden="1"/>
    <cellStyle name="60% - Accent3 3" xfId="1918" hidden="1"/>
    <cellStyle name="60% - Accent3 3" xfId="1950" hidden="1"/>
    <cellStyle name="60% - Accent3 3" xfId="1983" hidden="1"/>
    <cellStyle name="60% - Accent3 3" xfId="2015" hidden="1"/>
    <cellStyle name="60% - Accent3 3" xfId="2048" hidden="1"/>
    <cellStyle name="60% - Accent3 3" xfId="2081" hidden="1"/>
    <cellStyle name="60% - Accent3 3" xfId="2114" hidden="1"/>
    <cellStyle name="60% - Accent3 3" xfId="2147" hidden="1"/>
    <cellStyle name="60% - Accent3 3" xfId="2180" hidden="1"/>
    <cellStyle name="60% - Accent3 3" xfId="2213" hidden="1"/>
    <cellStyle name="60% - Accent3 3" xfId="1725" hidden="1"/>
    <cellStyle name="60% - Accent3 3" xfId="2265" hidden="1"/>
    <cellStyle name="60% - Accent3 3" xfId="2298" hidden="1"/>
    <cellStyle name="60% - Accent3 3" xfId="2330" hidden="1"/>
    <cellStyle name="60% - Accent3 3" xfId="2362" hidden="1"/>
    <cellStyle name="60% - Accent3 3" xfId="2395" hidden="1"/>
    <cellStyle name="60% - Accent3 3" xfId="2427" hidden="1"/>
    <cellStyle name="60% - Accent3 3" xfId="2460" hidden="1"/>
    <cellStyle name="60% - Accent3 3" xfId="2492" hidden="1"/>
    <cellStyle name="60% - Accent3 3" xfId="2525" hidden="1"/>
    <cellStyle name="60% - Accent3 3" xfId="2558" hidden="1"/>
    <cellStyle name="60% - Accent3 3" xfId="2591" hidden="1"/>
    <cellStyle name="60% - Accent3 3" xfId="2624" hidden="1"/>
    <cellStyle name="60% - Accent3 3" xfId="2657" hidden="1"/>
    <cellStyle name="60% - Accent3 3" xfId="2690" hidden="1"/>
    <cellStyle name="60% - Accent3 3" xfId="2771" hidden="1"/>
    <cellStyle name="60% - Accent3 3" xfId="2808" hidden="1"/>
    <cellStyle name="60% - Accent3 3" xfId="2841" hidden="1"/>
    <cellStyle name="60% - Accent3 3" xfId="2873" hidden="1"/>
    <cellStyle name="60% - Accent3 3" xfId="2905" hidden="1"/>
    <cellStyle name="60% - Accent3 3" xfId="2938" hidden="1"/>
    <cellStyle name="60% - Accent3 3" xfId="2970" hidden="1"/>
    <cellStyle name="60% - Accent3 3" xfId="3003" hidden="1"/>
    <cellStyle name="60% - Accent3 3" xfId="3035" hidden="1"/>
    <cellStyle name="60% - Accent3 3" xfId="3068" hidden="1"/>
    <cellStyle name="60% - Accent3 3" xfId="3101" hidden="1"/>
    <cellStyle name="60% - Accent3 3" xfId="3134" hidden="1"/>
    <cellStyle name="60% - Accent3 3" xfId="3167" hidden="1"/>
    <cellStyle name="60% - Accent3 3" xfId="3200" hidden="1"/>
    <cellStyle name="60% - Accent3 3" xfId="3233" hidden="1"/>
    <cellStyle name="60% - Accent3 3" xfId="3284" hidden="1"/>
    <cellStyle name="60% - Accent3 3" xfId="3321" hidden="1"/>
    <cellStyle name="60% - Accent3 3" xfId="3354" hidden="1"/>
    <cellStyle name="60% - Accent3 3" xfId="3386" hidden="1"/>
    <cellStyle name="60% - Accent3 3" xfId="3418" hidden="1"/>
    <cellStyle name="60% - Accent3 3" xfId="3451" hidden="1"/>
    <cellStyle name="60% - Accent3 3" xfId="3483" hidden="1"/>
    <cellStyle name="60% - Accent3 3" xfId="3516" hidden="1"/>
    <cellStyle name="60% - Accent3 3" xfId="3548" hidden="1"/>
    <cellStyle name="60% - Accent3 3" xfId="3581" hidden="1"/>
    <cellStyle name="60% - Accent3 3" xfId="3614" hidden="1"/>
    <cellStyle name="60% - Accent3 3" xfId="3647" hidden="1"/>
    <cellStyle name="60% - Accent3 3" xfId="3680" hidden="1"/>
    <cellStyle name="60% - Accent3 3" xfId="3713" hidden="1"/>
    <cellStyle name="60% - Accent3 3" xfId="3746" hidden="1"/>
    <cellStyle name="60% - Accent3 3" xfId="3258" hidden="1"/>
    <cellStyle name="60% - Accent3 3" xfId="3798" hidden="1"/>
    <cellStyle name="60% - Accent3 3" xfId="3831" hidden="1"/>
    <cellStyle name="60% - Accent3 3" xfId="3863" hidden="1"/>
    <cellStyle name="60% - Accent3 3" xfId="3895" hidden="1"/>
    <cellStyle name="60% - Accent3 3" xfId="3928" hidden="1"/>
    <cellStyle name="60% - Accent3 3" xfId="3960" hidden="1"/>
    <cellStyle name="60% - Accent3 3" xfId="3993" hidden="1"/>
    <cellStyle name="60% - Accent3 3" xfId="4025" hidden="1"/>
    <cellStyle name="60% - Accent3 3" xfId="4058" hidden="1"/>
    <cellStyle name="60% - Accent3 3" xfId="4091" hidden="1"/>
    <cellStyle name="60% - Accent3 3" xfId="4124" hidden="1"/>
    <cellStyle name="60% - Accent3 3" xfId="4157" hidden="1"/>
    <cellStyle name="60% - Accent3 3" xfId="4190" hidden="1"/>
    <cellStyle name="60% - Accent3 3" xfId="4223" hidden="1"/>
    <cellStyle name="60% - Accent3 3" xfId="4257" hidden="1"/>
    <cellStyle name="60% - Accent3 3" xfId="4290" hidden="1"/>
    <cellStyle name="60% - Accent3 3" xfId="4323" hidden="1"/>
    <cellStyle name="60% - Accent3 3" xfId="4356" hidden="1"/>
    <cellStyle name="60% - Accent3 3" xfId="4389" hidden="1"/>
    <cellStyle name="60% - Accent3 3" xfId="4422" hidden="1"/>
    <cellStyle name="60% - Accent3 3" xfId="4455" hidden="1"/>
    <cellStyle name="60% - Accent3 3" xfId="4488" hidden="1"/>
    <cellStyle name="60% - Accent3 3" xfId="4521" hidden="1"/>
    <cellStyle name="60% - Accent3 3" xfId="4554" hidden="1"/>
    <cellStyle name="60% - Accent3 3" xfId="4587" hidden="1"/>
    <cellStyle name="60% - Accent3 3" xfId="4624" hidden="1"/>
    <cellStyle name="60% - Accent3 3" xfId="4657" hidden="1"/>
    <cellStyle name="60% - Accent3 3" xfId="4689" hidden="1"/>
    <cellStyle name="60% - Accent3 3" xfId="4721" hidden="1"/>
    <cellStyle name="60% - Accent3 3" xfId="4754" hidden="1"/>
    <cellStyle name="60% - Accent3 3" xfId="4786" hidden="1"/>
    <cellStyle name="60% - Accent3 3" xfId="4819" hidden="1"/>
    <cellStyle name="60% - Accent3 3" xfId="4851" hidden="1"/>
    <cellStyle name="60% - Accent3 3" xfId="4884" hidden="1"/>
    <cellStyle name="60% - Accent3 3" xfId="4917" hidden="1"/>
    <cellStyle name="60% - Accent3 3" xfId="4950" hidden="1"/>
    <cellStyle name="60% - Accent3 3" xfId="4983" hidden="1"/>
    <cellStyle name="60% - Accent3 3" xfId="5016" hidden="1"/>
    <cellStyle name="60% - Accent3 3" xfId="5049" hidden="1"/>
    <cellStyle name="60% - Accent3 3" xfId="5089" hidden="1"/>
    <cellStyle name="60% - Accent3 3" xfId="5126" hidden="1"/>
    <cellStyle name="60% - Accent3 3" xfId="5159" hidden="1"/>
    <cellStyle name="60% - Accent3 3" xfId="5191" hidden="1"/>
    <cellStyle name="60% - Accent3 3" xfId="5223" hidden="1"/>
    <cellStyle name="60% - Accent3 3" xfId="5256" hidden="1"/>
    <cellStyle name="60% - Accent3 3" xfId="5288" hidden="1"/>
    <cellStyle name="60% - Accent3 3" xfId="5321" hidden="1"/>
    <cellStyle name="60% - Accent3 3" xfId="5353" hidden="1"/>
    <cellStyle name="60% - Accent3 3" xfId="5386" hidden="1"/>
    <cellStyle name="60% - Accent3 3" xfId="5419" hidden="1"/>
    <cellStyle name="60% - Accent3 3" xfId="5452" hidden="1"/>
    <cellStyle name="60% - Accent3 3" xfId="5485" hidden="1"/>
    <cellStyle name="60% - Accent3 3" xfId="5518" hidden="1"/>
    <cellStyle name="60% - Accent3 3" xfId="5551" hidden="1"/>
    <cellStyle name="60% - Accent3 3" xfId="5602" hidden="1"/>
    <cellStyle name="60% - Accent3 3" xfId="5639" hidden="1"/>
    <cellStyle name="60% - Accent3 3" xfId="5672" hidden="1"/>
    <cellStyle name="60% - Accent3 3" xfId="5704" hidden="1"/>
    <cellStyle name="60% - Accent3 3" xfId="5736" hidden="1"/>
    <cellStyle name="60% - Accent3 3" xfId="5769" hidden="1"/>
    <cellStyle name="60% - Accent3 3" xfId="5801" hidden="1"/>
    <cellStyle name="60% - Accent3 3" xfId="5834" hidden="1"/>
    <cellStyle name="60% - Accent3 3" xfId="5866" hidden="1"/>
    <cellStyle name="60% - Accent3 3" xfId="5899" hidden="1"/>
    <cellStyle name="60% - Accent3 3" xfId="5932" hidden="1"/>
    <cellStyle name="60% - Accent3 3" xfId="5965" hidden="1"/>
    <cellStyle name="60% - Accent3 3" xfId="5998" hidden="1"/>
    <cellStyle name="60% - Accent3 3" xfId="6031" hidden="1"/>
    <cellStyle name="60% - Accent3 3" xfId="6064" hidden="1"/>
    <cellStyle name="60% - Accent3 3" xfId="5576" hidden="1"/>
    <cellStyle name="60% - Accent3 3" xfId="6116" hidden="1"/>
    <cellStyle name="60% - Accent3 3" xfId="6149" hidden="1"/>
    <cellStyle name="60% - Accent3 3" xfId="6181" hidden="1"/>
    <cellStyle name="60% - Accent3 3" xfId="6213" hidden="1"/>
    <cellStyle name="60% - Accent3 3" xfId="6246" hidden="1"/>
    <cellStyle name="60% - Accent3 3" xfId="6278" hidden="1"/>
    <cellStyle name="60% - Accent3 3" xfId="6311" hidden="1"/>
    <cellStyle name="60% - Accent3 3" xfId="6343" hidden="1"/>
    <cellStyle name="60% - Accent3 3" xfId="6376" hidden="1"/>
    <cellStyle name="60% - Accent3 3" xfId="6409" hidden="1"/>
    <cellStyle name="60% - Accent3 3" xfId="6442" hidden="1"/>
    <cellStyle name="60% - Accent3 3" xfId="6475" hidden="1"/>
    <cellStyle name="60% - Accent3 3" xfId="6508" hidden="1"/>
    <cellStyle name="60% - Accent3 3" xfId="6541" hidden="1"/>
    <cellStyle name="60% - Accent3 3" xfId="6567" hidden="1"/>
    <cellStyle name="60% - Accent3 3" xfId="6604" hidden="1"/>
    <cellStyle name="60% - Accent3 3" xfId="6637" hidden="1"/>
    <cellStyle name="60% - Accent3 3" xfId="6669" hidden="1"/>
    <cellStyle name="60% - Accent3 3" xfId="6701" hidden="1"/>
    <cellStyle name="60% - Accent3 3" xfId="6734" hidden="1"/>
    <cellStyle name="60% - Accent3 3" xfId="6766" hidden="1"/>
    <cellStyle name="60% - Accent3 3" xfId="6799" hidden="1"/>
    <cellStyle name="60% - Accent3 3" xfId="6831" hidden="1"/>
    <cellStyle name="60% - Accent3 3" xfId="6864" hidden="1"/>
    <cellStyle name="60% - Accent3 3" xfId="6897" hidden="1"/>
    <cellStyle name="60% - Accent3 3" xfId="6930" hidden="1"/>
    <cellStyle name="60% - Accent3 3" xfId="6963" hidden="1"/>
    <cellStyle name="60% - Accent3 3" xfId="6996" hidden="1"/>
    <cellStyle name="60% - Accent3 3" xfId="7029" hidden="1"/>
    <cellStyle name="60% - Accent3 3" xfId="7080" hidden="1"/>
    <cellStyle name="60% - Accent3 3" xfId="7117" hidden="1"/>
    <cellStyle name="60% - Accent3 3" xfId="7150" hidden="1"/>
    <cellStyle name="60% - Accent3 3" xfId="7182" hidden="1"/>
    <cellStyle name="60% - Accent3 3" xfId="7214" hidden="1"/>
    <cellStyle name="60% - Accent3 3" xfId="7247" hidden="1"/>
    <cellStyle name="60% - Accent3 3" xfId="7279" hidden="1"/>
    <cellStyle name="60% - Accent3 3" xfId="7312" hidden="1"/>
    <cellStyle name="60% - Accent3 3" xfId="7344" hidden="1"/>
    <cellStyle name="60% - Accent3 3" xfId="7377" hidden="1"/>
    <cellStyle name="60% - Accent3 3" xfId="7410" hidden="1"/>
    <cellStyle name="60% - Accent3 3" xfId="7443" hidden="1"/>
    <cellStyle name="60% - Accent3 3" xfId="7476" hidden="1"/>
    <cellStyle name="60% - Accent3 3" xfId="7509" hidden="1"/>
    <cellStyle name="60% - Accent3 3" xfId="7542" hidden="1"/>
    <cellStyle name="60% - Accent3 3" xfId="7054" hidden="1"/>
    <cellStyle name="60% - Accent3 3" xfId="7594" hidden="1"/>
    <cellStyle name="60% - Accent3 3" xfId="7627" hidden="1"/>
    <cellStyle name="60% - Accent3 3" xfId="7659" hidden="1"/>
    <cellStyle name="60% - Accent3 3" xfId="7691" hidden="1"/>
    <cellStyle name="60% - Accent3 3" xfId="7724" hidden="1"/>
    <cellStyle name="60% - Accent3 3" xfId="7756" hidden="1"/>
    <cellStyle name="60% - Accent3 3" xfId="7789" hidden="1"/>
    <cellStyle name="60% - Accent3 3" xfId="7821" hidden="1"/>
    <cellStyle name="60% - Accent3 3" xfId="7854" hidden="1"/>
    <cellStyle name="60% - Accent3 3" xfId="7887" hidden="1"/>
    <cellStyle name="60% - Accent3 3" xfId="7920" hidden="1"/>
    <cellStyle name="60% - Accent3 3" xfId="7953" hidden="1"/>
    <cellStyle name="60% - Accent3 3" xfId="7986" hidden="1"/>
    <cellStyle name="60% - Accent3 3" xfId="8019"/>
    <cellStyle name="60% - Accent4 2" xfId="70"/>
    <cellStyle name="60% - Accent4 2 2" xfId="1585"/>
    <cellStyle name="60% - Accent4 2 3" xfId="2722"/>
    <cellStyle name="60% - Accent4 3" xfId="225" hidden="1"/>
    <cellStyle name="60% - Accent4 3" xfId="238" hidden="1"/>
    <cellStyle name="60% - Accent4 3" xfId="271" hidden="1"/>
    <cellStyle name="60% - Accent4 3" xfId="304" hidden="1"/>
    <cellStyle name="60% - Accent4 3" xfId="337" hidden="1"/>
    <cellStyle name="60% - Accent4 3" xfId="371" hidden="1"/>
    <cellStyle name="60% - Accent4 3" xfId="404" hidden="1"/>
    <cellStyle name="60% - Accent4 3" xfId="437" hidden="1"/>
    <cellStyle name="60% - Accent4 3" xfId="470" hidden="1"/>
    <cellStyle name="60% - Accent4 3" xfId="503" hidden="1"/>
    <cellStyle name="60% - Accent4 3" xfId="536" hidden="1"/>
    <cellStyle name="60% - Accent4 3" xfId="569" hidden="1"/>
    <cellStyle name="60% - Accent4 3" xfId="606" hidden="1"/>
    <cellStyle name="60% - Accent4 3" xfId="639" hidden="1"/>
    <cellStyle name="60% - Accent4 3" xfId="671" hidden="1"/>
    <cellStyle name="60% - Accent4 3" xfId="703" hidden="1"/>
    <cellStyle name="60% - Accent4 3" xfId="736" hidden="1"/>
    <cellStyle name="60% - Accent4 3" xfId="768" hidden="1"/>
    <cellStyle name="60% - Accent4 3" xfId="801" hidden="1"/>
    <cellStyle name="60% - Accent4 3" xfId="833" hidden="1"/>
    <cellStyle name="60% - Accent4 3" xfId="866" hidden="1"/>
    <cellStyle name="60% - Accent4 3" xfId="899" hidden="1"/>
    <cellStyle name="60% - Accent4 3" xfId="932" hidden="1"/>
    <cellStyle name="60% - Accent4 3" xfId="965" hidden="1"/>
    <cellStyle name="60% - Accent4 3" xfId="998" hidden="1"/>
    <cellStyle name="60% - Accent4 3" xfId="1031" hidden="1"/>
    <cellStyle name="60% - Accent4 3" xfId="1071" hidden="1"/>
    <cellStyle name="60% - Accent4 3" xfId="1109" hidden="1"/>
    <cellStyle name="60% - Accent4 3" xfId="1142" hidden="1"/>
    <cellStyle name="60% - Accent4 3" xfId="1174" hidden="1"/>
    <cellStyle name="60% - Accent4 3" xfId="1206" hidden="1"/>
    <cellStyle name="60% - Accent4 3" xfId="1239" hidden="1"/>
    <cellStyle name="60% - Accent4 3" xfId="1271" hidden="1"/>
    <cellStyle name="60% - Accent4 3" xfId="1304" hidden="1"/>
    <cellStyle name="60% - Accent4 3" xfId="1336" hidden="1"/>
    <cellStyle name="60% - Accent4 3" xfId="1369" hidden="1"/>
    <cellStyle name="60% - Accent4 3" xfId="1402" hidden="1"/>
    <cellStyle name="60% - Accent4 3" xfId="1435" hidden="1"/>
    <cellStyle name="60% - Accent4 3" xfId="1468" hidden="1"/>
    <cellStyle name="60% - Accent4 3" xfId="1501" hidden="1"/>
    <cellStyle name="60% - Accent4 3" xfId="1534" hidden="1"/>
    <cellStyle name="60% - Accent4 3" xfId="1748" hidden="1"/>
    <cellStyle name="60% - Accent4 3" xfId="1785" hidden="1"/>
    <cellStyle name="60% - Accent4 3" xfId="1818" hidden="1"/>
    <cellStyle name="60% - Accent4 3" xfId="1850" hidden="1"/>
    <cellStyle name="60% - Accent4 3" xfId="1882" hidden="1"/>
    <cellStyle name="60% - Accent4 3" xfId="1915" hidden="1"/>
    <cellStyle name="60% - Accent4 3" xfId="1947" hidden="1"/>
    <cellStyle name="60% - Accent4 3" xfId="1980" hidden="1"/>
    <cellStyle name="60% - Accent4 3" xfId="2012" hidden="1"/>
    <cellStyle name="60% - Accent4 3" xfId="2045" hidden="1"/>
    <cellStyle name="60% - Accent4 3" xfId="2078" hidden="1"/>
    <cellStyle name="60% - Accent4 3" xfId="2111" hidden="1"/>
    <cellStyle name="60% - Accent4 3" xfId="2144" hidden="1"/>
    <cellStyle name="60% - Accent4 3" xfId="2177" hidden="1"/>
    <cellStyle name="60% - Accent4 3" xfId="2210" hidden="1"/>
    <cellStyle name="60% - Accent4 3" xfId="1728" hidden="1"/>
    <cellStyle name="60% - Accent4 3" xfId="2262" hidden="1"/>
    <cellStyle name="60% - Accent4 3" xfId="2295" hidden="1"/>
    <cellStyle name="60% - Accent4 3" xfId="2327" hidden="1"/>
    <cellStyle name="60% - Accent4 3" xfId="2359" hidden="1"/>
    <cellStyle name="60% - Accent4 3" xfId="2392" hidden="1"/>
    <cellStyle name="60% - Accent4 3" xfId="2424" hidden="1"/>
    <cellStyle name="60% - Accent4 3" xfId="2457" hidden="1"/>
    <cellStyle name="60% - Accent4 3" xfId="2489" hidden="1"/>
    <cellStyle name="60% - Accent4 3" xfId="2522" hidden="1"/>
    <cellStyle name="60% - Accent4 3" xfId="2555" hidden="1"/>
    <cellStyle name="60% - Accent4 3" xfId="2588" hidden="1"/>
    <cellStyle name="60% - Accent4 3" xfId="2621" hidden="1"/>
    <cellStyle name="60% - Accent4 3" xfId="2654" hidden="1"/>
    <cellStyle name="60% - Accent4 3" xfId="2687" hidden="1"/>
    <cellStyle name="60% - Accent4 3" xfId="2768" hidden="1"/>
    <cellStyle name="60% - Accent4 3" xfId="2805" hidden="1"/>
    <cellStyle name="60% - Accent4 3" xfId="2838" hidden="1"/>
    <cellStyle name="60% - Accent4 3" xfId="2870" hidden="1"/>
    <cellStyle name="60% - Accent4 3" xfId="2902" hidden="1"/>
    <cellStyle name="60% - Accent4 3" xfId="2935" hidden="1"/>
    <cellStyle name="60% - Accent4 3" xfId="2967" hidden="1"/>
    <cellStyle name="60% - Accent4 3" xfId="3000" hidden="1"/>
    <cellStyle name="60% - Accent4 3" xfId="3032" hidden="1"/>
    <cellStyle name="60% - Accent4 3" xfId="3065" hidden="1"/>
    <cellStyle name="60% - Accent4 3" xfId="3098" hidden="1"/>
    <cellStyle name="60% - Accent4 3" xfId="3131" hidden="1"/>
    <cellStyle name="60% - Accent4 3" xfId="3164" hidden="1"/>
    <cellStyle name="60% - Accent4 3" xfId="3197" hidden="1"/>
    <cellStyle name="60% - Accent4 3" xfId="3230" hidden="1"/>
    <cellStyle name="60% - Accent4 3" xfId="3281" hidden="1"/>
    <cellStyle name="60% - Accent4 3" xfId="3318" hidden="1"/>
    <cellStyle name="60% - Accent4 3" xfId="3351" hidden="1"/>
    <cellStyle name="60% - Accent4 3" xfId="3383" hidden="1"/>
    <cellStyle name="60% - Accent4 3" xfId="3415" hidden="1"/>
    <cellStyle name="60% - Accent4 3" xfId="3448" hidden="1"/>
    <cellStyle name="60% - Accent4 3" xfId="3480" hidden="1"/>
    <cellStyle name="60% - Accent4 3" xfId="3513" hidden="1"/>
    <cellStyle name="60% - Accent4 3" xfId="3545" hidden="1"/>
    <cellStyle name="60% - Accent4 3" xfId="3578" hidden="1"/>
    <cellStyle name="60% - Accent4 3" xfId="3611" hidden="1"/>
    <cellStyle name="60% - Accent4 3" xfId="3644" hidden="1"/>
    <cellStyle name="60% - Accent4 3" xfId="3677" hidden="1"/>
    <cellStyle name="60% - Accent4 3" xfId="3710" hidden="1"/>
    <cellStyle name="60% - Accent4 3" xfId="3743" hidden="1"/>
    <cellStyle name="60% - Accent4 3" xfId="3261" hidden="1"/>
    <cellStyle name="60% - Accent4 3" xfId="3795" hidden="1"/>
    <cellStyle name="60% - Accent4 3" xfId="3828" hidden="1"/>
    <cellStyle name="60% - Accent4 3" xfId="3860" hidden="1"/>
    <cellStyle name="60% - Accent4 3" xfId="3892" hidden="1"/>
    <cellStyle name="60% - Accent4 3" xfId="3925" hidden="1"/>
    <cellStyle name="60% - Accent4 3" xfId="3957" hidden="1"/>
    <cellStyle name="60% - Accent4 3" xfId="3990" hidden="1"/>
    <cellStyle name="60% - Accent4 3" xfId="4022" hidden="1"/>
    <cellStyle name="60% - Accent4 3" xfId="4055" hidden="1"/>
    <cellStyle name="60% - Accent4 3" xfId="4088" hidden="1"/>
    <cellStyle name="60% - Accent4 3" xfId="4121" hidden="1"/>
    <cellStyle name="60% - Accent4 3" xfId="4154" hidden="1"/>
    <cellStyle name="60% - Accent4 3" xfId="4187" hidden="1"/>
    <cellStyle name="60% - Accent4 3" xfId="4220" hidden="1"/>
    <cellStyle name="60% - Accent4 3" xfId="4254" hidden="1"/>
    <cellStyle name="60% - Accent4 3" xfId="4287" hidden="1"/>
    <cellStyle name="60% - Accent4 3" xfId="4320" hidden="1"/>
    <cellStyle name="60% - Accent4 3" xfId="4353" hidden="1"/>
    <cellStyle name="60% - Accent4 3" xfId="4386" hidden="1"/>
    <cellStyle name="60% - Accent4 3" xfId="4419" hidden="1"/>
    <cellStyle name="60% - Accent4 3" xfId="4452" hidden="1"/>
    <cellStyle name="60% - Accent4 3" xfId="4485" hidden="1"/>
    <cellStyle name="60% - Accent4 3" xfId="4518" hidden="1"/>
    <cellStyle name="60% - Accent4 3" xfId="4551" hidden="1"/>
    <cellStyle name="60% - Accent4 3" xfId="4584" hidden="1"/>
    <cellStyle name="60% - Accent4 3" xfId="4621" hidden="1"/>
    <cellStyle name="60% - Accent4 3" xfId="4654" hidden="1"/>
    <cellStyle name="60% - Accent4 3" xfId="4686" hidden="1"/>
    <cellStyle name="60% - Accent4 3" xfId="4718" hidden="1"/>
    <cellStyle name="60% - Accent4 3" xfId="4751" hidden="1"/>
    <cellStyle name="60% - Accent4 3" xfId="4783" hidden="1"/>
    <cellStyle name="60% - Accent4 3" xfId="4816" hidden="1"/>
    <cellStyle name="60% - Accent4 3" xfId="4848" hidden="1"/>
    <cellStyle name="60% - Accent4 3" xfId="4881" hidden="1"/>
    <cellStyle name="60% - Accent4 3" xfId="4914" hidden="1"/>
    <cellStyle name="60% - Accent4 3" xfId="4947" hidden="1"/>
    <cellStyle name="60% - Accent4 3" xfId="4980" hidden="1"/>
    <cellStyle name="60% - Accent4 3" xfId="5013" hidden="1"/>
    <cellStyle name="60% - Accent4 3" xfId="5046" hidden="1"/>
    <cellStyle name="60% - Accent4 3" xfId="5086" hidden="1"/>
    <cellStyle name="60% - Accent4 3" xfId="5123" hidden="1"/>
    <cellStyle name="60% - Accent4 3" xfId="5156" hidden="1"/>
    <cellStyle name="60% - Accent4 3" xfId="5188" hidden="1"/>
    <cellStyle name="60% - Accent4 3" xfId="5220" hidden="1"/>
    <cellStyle name="60% - Accent4 3" xfId="5253" hidden="1"/>
    <cellStyle name="60% - Accent4 3" xfId="5285" hidden="1"/>
    <cellStyle name="60% - Accent4 3" xfId="5318" hidden="1"/>
    <cellStyle name="60% - Accent4 3" xfId="5350" hidden="1"/>
    <cellStyle name="60% - Accent4 3" xfId="5383" hidden="1"/>
    <cellStyle name="60% - Accent4 3" xfId="5416" hidden="1"/>
    <cellStyle name="60% - Accent4 3" xfId="5449" hidden="1"/>
    <cellStyle name="60% - Accent4 3" xfId="5482" hidden="1"/>
    <cellStyle name="60% - Accent4 3" xfId="5515" hidden="1"/>
    <cellStyle name="60% - Accent4 3" xfId="5548" hidden="1"/>
    <cellStyle name="60% - Accent4 3" xfId="5599" hidden="1"/>
    <cellStyle name="60% - Accent4 3" xfId="5636" hidden="1"/>
    <cellStyle name="60% - Accent4 3" xfId="5669" hidden="1"/>
    <cellStyle name="60% - Accent4 3" xfId="5701" hidden="1"/>
    <cellStyle name="60% - Accent4 3" xfId="5733" hidden="1"/>
    <cellStyle name="60% - Accent4 3" xfId="5766" hidden="1"/>
    <cellStyle name="60% - Accent4 3" xfId="5798" hidden="1"/>
    <cellStyle name="60% - Accent4 3" xfId="5831" hidden="1"/>
    <cellStyle name="60% - Accent4 3" xfId="5863" hidden="1"/>
    <cellStyle name="60% - Accent4 3" xfId="5896" hidden="1"/>
    <cellStyle name="60% - Accent4 3" xfId="5929" hidden="1"/>
    <cellStyle name="60% - Accent4 3" xfId="5962" hidden="1"/>
    <cellStyle name="60% - Accent4 3" xfId="5995" hidden="1"/>
    <cellStyle name="60% - Accent4 3" xfId="6028" hidden="1"/>
    <cellStyle name="60% - Accent4 3" xfId="6061" hidden="1"/>
    <cellStyle name="60% - Accent4 3" xfId="5579" hidden="1"/>
    <cellStyle name="60% - Accent4 3" xfId="6113" hidden="1"/>
    <cellStyle name="60% - Accent4 3" xfId="6146" hidden="1"/>
    <cellStyle name="60% - Accent4 3" xfId="6178" hidden="1"/>
    <cellStyle name="60% - Accent4 3" xfId="6210" hidden="1"/>
    <cellStyle name="60% - Accent4 3" xfId="6243" hidden="1"/>
    <cellStyle name="60% - Accent4 3" xfId="6275" hidden="1"/>
    <cellStyle name="60% - Accent4 3" xfId="6308" hidden="1"/>
    <cellStyle name="60% - Accent4 3" xfId="6340" hidden="1"/>
    <cellStyle name="60% - Accent4 3" xfId="6373" hidden="1"/>
    <cellStyle name="60% - Accent4 3" xfId="6406" hidden="1"/>
    <cellStyle name="60% - Accent4 3" xfId="6439" hidden="1"/>
    <cellStyle name="60% - Accent4 3" xfId="6472" hidden="1"/>
    <cellStyle name="60% - Accent4 3" xfId="6505" hidden="1"/>
    <cellStyle name="60% - Accent4 3" xfId="6538" hidden="1"/>
    <cellStyle name="60% - Accent4 3" xfId="6564" hidden="1"/>
    <cellStyle name="60% - Accent4 3" xfId="6601" hidden="1"/>
    <cellStyle name="60% - Accent4 3" xfId="6634" hidden="1"/>
    <cellStyle name="60% - Accent4 3" xfId="6666" hidden="1"/>
    <cellStyle name="60% - Accent4 3" xfId="6698" hidden="1"/>
    <cellStyle name="60% - Accent4 3" xfId="6731" hidden="1"/>
    <cellStyle name="60% - Accent4 3" xfId="6763" hidden="1"/>
    <cellStyle name="60% - Accent4 3" xfId="6796" hidden="1"/>
    <cellStyle name="60% - Accent4 3" xfId="6828" hidden="1"/>
    <cellStyle name="60% - Accent4 3" xfId="6861" hidden="1"/>
    <cellStyle name="60% - Accent4 3" xfId="6894" hidden="1"/>
    <cellStyle name="60% - Accent4 3" xfId="6927" hidden="1"/>
    <cellStyle name="60% - Accent4 3" xfId="6960" hidden="1"/>
    <cellStyle name="60% - Accent4 3" xfId="6993" hidden="1"/>
    <cellStyle name="60% - Accent4 3" xfId="7026" hidden="1"/>
    <cellStyle name="60% - Accent4 3" xfId="7077" hidden="1"/>
    <cellStyle name="60% - Accent4 3" xfId="7114" hidden="1"/>
    <cellStyle name="60% - Accent4 3" xfId="7147" hidden="1"/>
    <cellStyle name="60% - Accent4 3" xfId="7179" hidden="1"/>
    <cellStyle name="60% - Accent4 3" xfId="7211" hidden="1"/>
    <cellStyle name="60% - Accent4 3" xfId="7244" hidden="1"/>
    <cellStyle name="60% - Accent4 3" xfId="7276" hidden="1"/>
    <cellStyle name="60% - Accent4 3" xfId="7309" hidden="1"/>
    <cellStyle name="60% - Accent4 3" xfId="7341" hidden="1"/>
    <cellStyle name="60% - Accent4 3" xfId="7374" hidden="1"/>
    <cellStyle name="60% - Accent4 3" xfId="7407" hidden="1"/>
    <cellStyle name="60% - Accent4 3" xfId="7440" hidden="1"/>
    <cellStyle name="60% - Accent4 3" xfId="7473" hidden="1"/>
    <cellStyle name="60% - Accent4 3" xfId="7506" hidden="1"/>
    <cellStyle name="60% - Accent4 3" xfId="7539" hidden="1"/>
    <cellStyle name="60% - Accent4 3" xfId="7057" hidden="1"/>
    <cellStyle name="60% - Accent4 3" xfId="7591" hidden="1"/>
    <cellStyle name="60% - Accent4 3" xfId="7624" hidden="1"/>
    <cellStyle name="60% - Accent4 3" xfId="7656" hidden="1"/>
    <cellStyle name="60% - Accent4 3" xfId="7688" hidden="1"/>
    <cellStyle name="60% - Accent4 3" xfId="7721" hidden="1"/>
    <cellStyle name="60% - Accent4 3" xfId="7753" hidden="1"/>
    <cellStyle name="60% - Accent4 3" xfId="7786" hidden="1"/>
    <cellStyle name="60% - Accent4 3" xfId="7818" hidden="1"/>
    <cellStyle name="60% - Accent4 3" xfId="7851" hidden="1"/>
    <cellStyle name="60% - Accent4 3" xfId="7884" hidden="1"/>
    <cellStyle name="60% - Accent4 3" xfId="7917" hidden="1"/>
    <cellStyle name="60% - Accent4 3" xfId="7950" hidden="1"/>
    <cellStyle name="60% - Accent4 3" xfId="7983" hidden="1"/>
    <cellStyle name="60% - Accent4 3" xfId="8016"/>
    <cellStyle name="60% - Accent5 2" xfId="71"/>
    <cellStyle name="60% - Accent5 2 2" xfId="1586"/>
    <cellStyle name="60% - Accent5 2 3" xfId="2723"/>
    <cellStyle name="60% - Accent5 3" xfId="228" hidden="1"/>
    <cellStyle name="60% - Accent5 3" xfId="235" hidden="1"/>
    <cellStyle name="60% - Accent5 3" xfId="268" hidden="1"/>
    <cellStyle name="60% - Accent5 3" xfId="301" hidden="1"/>
    <cellStyle name="60% - Accent5 3" xfId="334" hidden="1"/>
    <cellStyle name="60% - Accent5 3" xfId="368" hidden="1"/>
    <cellStyle name="60% - Accent5 3" xfId="401" hidden="1"/>
    <cellStyle name="60% - Accent5 3" xfId="434" hidden="1"/>
    <cellStyle name="60% - Accent5 3" xfId="467" hidden="1"/>
    <cellStyle name="60% - Accent5 3" xfId="500" hidden="1"/>
    <cellStyle name="60% - Accent5 3" xfId="533" hidden="1"/>
    <cellStyle name="60% - Accent5 3" xfId="566" hidden="1"/>
    <cellStyle name="60% - Accent5 3" xfId="603" hidden="1"/>
    <cellStyle name="60% - Accent5 3" xfId="636" hidden="1"/>
    <cellStyle name="60% - Accent5 3" xfId="668" hidden="1"/>
    <cellStyle name="60% - Accent5 3" xfId="700" hidden="1"/>
    <cellStyle name="60% - Accent5 3" xfId="733" hidden="1"/>
    <cellStyle name="60% - Accent5 3" xfId="765" hidden="1"/>
    <cellStyle name="60% - Accent5 3" xfId="798" hidden="1"/>
    <cellStyle name="60% - Accent5 3" xfId="830" hidden="1"/>
    <cellStyle name="60% - Accent5 3" xfId="863" hidden="1"/>
    <cellStyle name="60% - Accent5 3" xfId="896" hidden="1"/>
    <cellStyle name="60% - Accent5 3" xfId="929" hidden="1"/>
    <cellStyle name="60% - Accent5 3" xfId="962" hidden="1"/>
    <cellStyle name="60% - Accent5 3" xfId="995" hidden="1"/>
    <cellStyle name="60% - Accent5 3" xfId="1028" hidden="1"/>
    <cellStyle name="60% - Accent5 3" xfId="1068" hidden="1"/>
    <cellStyle name="60% - Accent5 3" xfId="1106" hidden="1"/>
    <cellStyle name="60% - Accent5 3" xfId="1139" hidden="1"/>
    <cellStyle name="60% - Accent5 3" xfId="1171" hidden="1"/>
    <cellStyle name="60% - Accent5 3" xfId="1203" hidden="1"/>
    <cellStyle name="60% - Accent5 3" xfId="1236" hidden="1"/>
    <cellStyle name="60% - Accent5 3" xfId="1268" hidden="1"/>
    <cellStyle name="60% - Accent5 3" xfId="1301" hidden="1"/>
    <cellStyle name="60% - Accent5 3" xfId="1333" hidden="1"/>
    <cellStyle name="60% - Accent5 3" xfId="1366" hidden="1"/>
    <cellStyle name="60% - Accent5 3" xfId="1399" hidden="1"/>
    <cellStyle name="60% - Accent5 3" xfId="1432" hidden="1"/>
    <cellStyle name="60% - Accent5 3" xfId="1465" hidden="1"/>
    <cellStyle name="60% - Accent5 3" xfId="1498" hidden="1"/>
    <cellStyle name="60% - Accent5 3" xfId="1531" hidden="1"/>
    <cellStyle name="60% - Accent5 3" xfId="1745" hidden="1"/>
    <cellStyle name="60% - Accent5 3" xfId="1782" hidden="1"/>
    <cellStyle name="60% - Accent5 3" xfId="1815" hidden="1"/>
    <cellStyle name="60% - Accent5 3" xfId="1847" hidden="1"/>
    <cellStyle name="60% - Accent5 3" xfId="1879" hidden="1"/>
    <cellStyle name="60% - Accent5 3" xfId="1912" hidden="1"/>
    <cellStyle name="60% - Accent5 3" xfId="1944" hidden="1"/>
    <cellStyle name="60% - Accent5 3" xfId="1977" hidden="1"/>
    <cellStyle name="60% - Accent5 3" xfId="2009" hidden="1"/>
    <cellStyle name="60% - Accent5 3" xfId="2042" hidden="1"/>
    <cellStyle name="60% - Accent5 3" xfId="2075" hidden="1"/>
    <cellStyle name="60% - Accent5 3" xfId="2108" hidden="1"/>
    <cellStyle name="60% - Accent5 3" xfId="2141" hidden="1"/>
    <cellStyle name="60% - Accent5 3" xfId="2174" hidden="1"/>
    <cellStyle name="60% - Accent5 3" xfId="2207" hidden="1"/>
    <cellStyle name="60% - Accent5 3" xfId="1731" hidden="1"/>
    <cellStyle name="60% - Accent5 3" xfId="2259" hidden="1"/>
    <cellStyle name="60% - Accent5 3" xfId="2292" hidden="1"/>
    <cellStyle name="60% - Accent5 3" xfId="2324" hidden="1"/>
    <cellStyle name="60% - Accent5 3" xfId="2356" hidden="1"/>
    <cellStyle name="60% - Accent5 3" xfId="2389" hidden="1"/>
    <cellStyle name="60% - Accent5 3" xfId="2421" hidden="1"/>
    <cellStyle name="60% - Accent5 3" xfId="2454" hidden="1"/>
    <cellStyle name="60% - Accent5 3" xfId="2486" hidden="1"/>
    <cellStyle name="60% - Accent5 3" xfId="2519" hidden="1"/>
    <cellStyle name="60% - Accent5 3" xfId="2552" hidden="1"/>
    <cellStyle name="60% - Accent5 3" xfId="2585" hidden="1"/>
    <cellStyle name="60% - Accent5 3" xfId="2618" hidden="1"/>
    <cellStyle name="60% - Accent5 3" xfId="2651" hidden="1"/>
    <cellStyle name="60% - Accent5 3" xfId="2684" hidden="1"/>
    <cellStyle name="60% - Accent5 3" xfId="2765" hidden="1"/>
    <cellStyle name="60% - Accent5 3" xfId="2802" hidden="1"/>
    <cellStyle name="60% - Accent5 3" xfId="2835" hidden="1"/>
    <cellStyle name="60% - Accent5 3" xfId="2867" hidden="1"/>
    <cellStyle name="60% - Accent5 3" xfId="2899" hidden="1"/>
    <cellStyle name="60% - Accent5 3" xfId="2932" hidden="1"/>
    <cellStyle name="60% - Accent5 3" xfId="2964" hidden="1"/>
    <cellStyle name="60% - Accent5 3" xfId="2997" hidden="1"/>
    <cellStyle name="60% - Accent5 3" xfId="3029" hidden="1"/>
    <cellStyle name="60% - Accent5 3" xfId="3062" hidden="1"/>
    <cellStyle name="60% - Accent5 3" xfId="3095" hidden="1"/>
    <cellStyle name="60% - Accent5 3" xfId="3128" hidden="1"/>
    <cellStyle name="60% - Accent5 3" xfId="3161" hidden="1"/>
    <cellStyle name="60% - Accent5 3" xfId="3194" hidden="1"/>
    <cellStyle name="60% - Accent5 3" xfId="3227" hidden="1"/>
    <cellStyle name="60% - Accent5 3" xfId="3278" hidden="1"/>
    <cellStyle name="60% - Accent5 3" xfId="3315" hidden="1"/>
    <cellStyle name="60% - Accent5 3" xfId="3348" hidden="1"/>
    <cellStyle name="60% - Accent5 3" xfId="3380" hidden="1"/>
    <cellStyle name="60% - Accent5 3" xfId="3412" hidden="1"/>
    <cellStyle name="60% - Accent5 3" xfId="3445" hidden="1"/>
    <cellStyle name="60% - Accent5 3" xfId="3477" hidden="1"/>
    <cellStyle name="60% - Accent5 3" xfId="3510" hidden="1"/>
    <cellStyle name="60% - Accent5 3" xfId="3542" hidden="1"/>
    <cellStyle name="60% - Accent5 3" xfId="3575" hidden="1"/>
    <cellStyle name="60% - Accent5 3" xfId="3608" hidden="1"/>
    <cellStyle name="60% - Accent5 3" xfId="3641" hidden="1"/>
    <cellStyle name="60% - Accent5 3" xfId="3674" hidden="1"/>
    <cellStyle name="60% - Accent5 3" xfId="3707" hidden="1"/>
    <cellStyle name="60% - Accent5 3" xfId="3740" hidden="1"/>
    <cellStyle name="60% - Accent5 3" xfId="3264" hidden="1"/>
    <cellStyle name="60% - Accent5 3" xfId="3792" hidden="1"/>
    <cellStyle name="60% - Accent5 3" xfId="3825" hidden="1"/>
    <cellStyle name="60% - Accent5 3" xfId="3857" hidden="1"/>
    <cellStyle name="60% - Accent5 3" xfId="3889" hidden="1"/>
    <cellStyle name="60% - Accent5 3" xfId="3922" hidden="1"/>
    <cellStyle name="60% - Accent5 3" xfId="3954" hidden="1"/>
    <cellStyle name="60% - Accent5 3" xfId="3987" hidden="1"/>
    <cellStyle name="60% - Accent5 3" xfId="4019" hidden="1"/>
    <cellStyle name="60% - Accent5 3" xfId="4052" hidden="1"/>
    <cellStyle name="60% - Accent5 3" xfId="4085" hidden="1"/>
    <cellStyle name="60% - Accent5 3" xfId="4118" hidden="1"/>
    <cellStyle name="60% - Accent5 3" xfId="4151" hidden="1"/>
    <cellStyle name="60% - Accent5 3" xfId="4184" hidden="1"/>
    <cellStyle name="60% - Accent5 3" xfId="4217" hidden="1"/>
    <cellStyle name="60% - Accent5 3" xfId="4251" hidden="1"/>
    <cellStyle name="60% - Accent5 3" xfId="4284" hidden="1"/>
    <cellStyle name="60% - Accent5 3" xfId="4317" hidden="1"/>
    <cellStyle name="60% - Accent5 3" xfId="4350" hidden="1"/>
    <cellStyle name="60% - Accent5 3" xfId="4383" hidden="1"/>
    <cellStyle name="60% - Accent5 3" xfId="4416" hidden="1"/>
    <cellStyle name="60% - Accent5 3" xfId="4449" hidden="1"/>
    <cellStyle name="60% - Accent5 3" xfId="4482" hidden="1"/>
    <cellStyle name="60% - Accent5 3" xfId="4515" hidden="1"/>
    <cellStyle name="60% - Accent5 3" xfId="4548" hidden="1"/>
    <cellStyle name="60% - Accent5 3" xfId="4581" hidden="1"/>
    <cellStyle name="60% - Accent5 3" xfId="4618" hidden="1"/>
    <cellStyle name="60% - Accent5 3" xfId="4651" hidden="1"/>
    <cellStyle name="60% - Accent5 3" xfId="4683" hidden="1"/>
    <cellStyle name="60% - Accent5 3" xfId="4715" hidden="1"/>
    <cellStyle name="60% - Accent5 3" xfId="4748" hidden="1"/>
    <cellStyle name="60% - Accent5 3" xfId="4780" hidden="1"/>
    <cellStyle name="60% - Accent5 3" xfId="4813" hidden="1"/>
    <cellStyle name="60% - Accent5 3" xfId="4845" hidden="1"/>
    <cellStyle name="60% - Accent5 3" xfId="4878" hidden="1"/>
    <cellStyle name="60% - Accent5 3" xfId="4911" hidden="1"/>
    <cellStyle name="60% - Accent5 3" xfId="4944" hidden="1"/>
    <cellStyle name="60% - Accent5 3" xfId="4977" hidden="1"/>
    <cellStyle name="60% - Accent5 3" xfId="5010" hidden="1"/>
    <cellStyle name="60% - Accent5 3" xfId="5043" hidden="1"/>
    <cellStyle name="60% - Accent5 3" xfId="5083" hidden="1"/>
    <cellStyle name="60% - Accent5 3" xfId="5120" hidden="1"/>
    <cellStyle name="60% - Accent5 3" xfId="5153" hidden="1"/>
    <cellStyle name="60% - Accent5 3" xfId="5185" hidden="1"/>
    <cellStyle name="60% - Accent5 3" xfId="5217" hidden="1"/>
    <cellStyle name="60% - Accent5 3" xfId="5250" hidden="1"/>
    <cellStyle name="60% - Accent5 3" xfId="5282" hidden="1"/>
    <cellStyle name="60% - Accent5 3" xfId="5315" hidden="1"/>
    <cellStyle name="60% - Accent5 3" xfId="5347" hidden="1"/>
    <cellStyle name="60% - Accent5 3" xfId="5380" hidden="1"/>
    <cellStyle name="60% - Accent5 3" xfId="5413" hidden="1"/>
    <cellStyle name="60% - Accent5 3" xfId="5446" hidden="1"/>
    <cellStyle name="60% - Accent5 3" xfId="5479" hidden="1"/>
    <cellStyle name="60% - Accent5 3" xfId="5512" hidden="1"/>
    <cellStyle name="60% - Accent5 3" xfId="5545" hidden="1"/>
    <cellStyle name="60% - Accent5 3" xfId="5596" hidden="1"/>
    <cellStyle name="60% - Accent5 3" xfId="5633" hidden="1"/>
    <cellStyle name="60% - Accent5 3" xfId="5666" hidden="1"/>
    <cellStyle name="60% - Accent5 3" xfId="5698" hidden="1"/>
    <cellStyle name="60% - Accent5 3" xfId="5730" hidden="1"/>
    <cellStyle name="60% - Accent5 3" xfId="5763" hidden="1"/>
    <cellStyle name="60% - Accent5 3" xfId="5795" hidden="1"/>
    <cellStyle name="60% - Accent5 3" xfId="5828" hidden="1"/>
    <cellStyle name="60% - Accent5 3" xfId="5860" hidden="1"/>
    <cellStyle name="60% - Accent5 3" xfId="5893" hidden="1"/>
    <cellStyle name="60% - Accent5 3" xfId="5926" hidden="1"/>
    <cellStyle name="60% - Accent5 3" xfId="5959" hidden="1"/>
    <cellStyle name="60% - Accent5 3" xfId="5992" hidden="1"/>
    <cellStyle name="60% - Accent5 3" xfId="6025" hidden="1"/>
    <cellStyle name="60% - Accent5 3" xfId="6058" hidden="1"/>
    <cellStyle name="60% - Accent5 3" xfId="5582" hidden="1"/>
    <cellStyle name="60% - Accent5 3" xfId="6110" hidden="1"/>
    <cellStyle name="60% - Accent5 3" xfId="6143" hidden="1"/>
    <cellStyle name="60% - Accent5 3" xfId="6175" hidden="1"/>
    <cellStyle name="60% - Accent5 3" xfId="6207" hidden="1"/>
    <cellStyle name="60% - Accent5 3" xfId="6240" hidden="1"/>
    <cellStyle name="60% - Accent5 3" xfId="6272" hidden="1"/>
    <cellStyle name="60% - Accent5 3" xfId="6305" hidden="1"/>
    <cellStyle name="60% - Accent5 3" xfId="6337" hidden="1"/>
    <cellStyle name="60% - Accent5 3" xfId="6370" hidden="1"/>
    <cellStyle name="60% - Accent5 3" xfId="6403" hidden="1"/>
    <cellStyle name="60% - Accent5 3" xfId="6436" hidden="1"/>
    <cellStyle name="60% - Accent5 3" xfId="6469" hidden="1"/>
    <cellStyle name="60% - Accent5 3" xfId="6502" hidden="1"/>
    <cellStyle name="60% - Accent5 3" xfId="6535" hidden="1"/>
    <cellStyle name="60% - Accent5 3" xfId="6561" hidden="1"/>
    <cellStyle name="60% - Accent5 3" xfId="6598" hidden="1"/>
    <cellStyle name="60% - Accent5 3" xfId="6631" hidden="1"/>
    <cellStyle name="60% - Accent5 3" xfId="6663" hidden="1"/>
    <cellStyle name="60% - Accent5 3" xfId="6695" hidden="1"/>
    <cellStyle name="60% - Accent5 3" xfId="6728" hidden="1"/>
    <cellStyle name="60% - Accent5 3" xfId="6760" hidden="1"/>
    <cellStyle name="60% - Accent5 3" xfId="6793" hidden="1"/>
    <cellStyle name="60% - Accent5 3" xfId="6825" hidden="1"/>
    <cellStyle name="60% - Accent5 3" xfId="6858" hidden="1"/>
    <cellStyle name="60% - Accent5 3" xfId="6891" hidden="1"/>
    <cellStyle name="60% - Accent5 3" xfId="6924" hidden="1"/>
    <cellStyle name="60% - Accent5 3" xfId="6957" hidden="1"/>
    <cellStyle name="60% - Accent5 3" xfId="6990" hidden="1"/>
    <cellStyle name="60% - Accent5 3" xfId="7023" hidden="1"/>
    <cellStyle name="60% - Accent5 3" xfId="7074" hidden="1"/>
    <cellStyle name="60% - Accent5 3" xfId="7111" hidden="1"/>
    <cellStyle name="60% - Accent5 3" xfId="7144" hidden="1"/>
    <cellStyle name="60% - Accent5 3" xfId="7176" hidden="1"/>
    <cellStyle name="60% - Accent5 3" xfId="7208" hidden="1"/>
    <cellStyle name="60% - Accent5 3" xfId="7241" hidden="1"/>
    <cellStyle name="60% - Accent5 3" xfId="7273" hidden="1"/>
    <cellStyle name="60% - Accent5 3" xfId="7306" hidden="1"/>
    <cellStyle name="60% - Accent5 3" xfId="7338" hidden="1"/>
    <cellStyle name="60% - Accent5 3" xfId="7371" hidden="1"/>
    <cellStyle name="60% - Accent5 3" xfId="7404" hidden="1"/>
    <cellStyle name="60% - Accent5 3" xfId="7437" hidden="1"/>
    <cellStyle name="60% - Accent5 3" xfId="7470" hidden="1"/>
    <cellStyle name="60% - Accent5 3" xfId="7503" hidden="1"/>
    <cellStyle name="60% - Accent5 3" xfId="7536" hidden="1"/>
    <cellStyle name="60% - Accent5 3" xfId="7060" hidden="1"/>
    <cellStyle name="60% - Accent5 3" xfId="7588" hidden="1"/>
    <cellStyle name="60% - Accent5 3" xfId="7621" hidden="1"/>
    <cellStyle name="60% - Accent5 3" xfId="7653" hidden="1"/>
    <cellStyle name="60% - Accent5 3" xfId="7685" hidden="1"/>
    <cellStyle name="60% - Accent5 3" xfId="7718" hidden="1"/>
    <cellStyle name="60% - Accent5 3" xfId="7750" hidden="1"/>
    <cellStyle name="60% - Accent5 3" xfId="7783" hidden="1"/>
    <cellStyle name="60% - Accent5 3" xfId="7815" hidden="1"/>
    <cellStyle name="60% - Accent5 3" xfId="7848" hidden="1"/>
    <cellStyle name="60% - Accent5 3" xfId="7881" hidden="1"/>
    <cellStyle name="60% - Accent5 3" xfId="7914" hidden="1"/>
    <cellStyle name="60% - Accent5 3" xfId="7947" hidden="1"/>
    <cellStyle name="60% - Accent5 3" xfId="7980" hidden="1"/>
    <cellStyle name="60% - Accent5 3" xfId="8013"/>
    <cellStyle name="60% - Accent6 2" xfId="72"/>
    <cellStyle name="60% - Accent6 2 2" xfId="1587"/>
    <cellStyle name="60% - Accent6 2 3" xfId="2724"/>
    <cellStyle name="60% - Accent6 3" xfId="231" hidden="1"/>
    <cellStyle name="60% - Accent6 3" xfId="232" hidden="1"/>
    <cellStyle name="60% - Accent6 3" xfId="265" hidden="1"/>
    <cellStyle name="60% - Accent6 3" xfId="298" hidden="1"/>
    <cellStyle name="60% - Accent6 3" xfId="331" hidden="1"/>
    <cellStyle name="60% - Accent6 3" xfId="365" hidden="1"/>
    <cellStyle name="60% - Accent6 3" xfId="398" hidden="1"/>
    <cellStyle name="60% - Accent6 3" xfId="431" hidden="1"/>
    <cellStyle name="60% - Accent6 3" xfId="464" hidden="1"/>
    <cellStyle name="60% - Accent6 3" xfId="497" hidden="1"/>
    <cellStyle name="60% - Accent6 3" xfId="530" hidden="1"/>
    <cellStyle name="60% - Accent6 3" xfId="563" hidden="1"/>
    <cellStyle name="60% - Accent6 3" xfId="600" hidden="1"/>
    <cellStyle name="60% - Accent6 3" xfId="633" hidden="1"/>
    <cellStyle name="60% - Accent6 3" xfId="597" hidden="1"/>
    <cellStyle name="60% - Accent6 3" xfId="596" hidden="1"/>
    <cellStyle name="60% - Accent6 3" xfId="730" hidden="1"/>
    <cellStyle name="60% - Accent6 3" xfId="598" hidden="1"/>
    <cellStyle name="60% - Accent6 3" xfId="795" hidden="1"/>
    <cellStyle name="60% - Accent6 3" xfId="599" hidden="1"/>
    <cellStyle name="60% - Accent6 3" xfId="860" hidden="1"/>
    <cellStyle name="60% - Accent6 3" xfId="893" hidden="1"/>
    <cellStyle name="60% - Accent6 3" xfId="926" hidden="1"/>
    <cellStyle name="60% - Accent6 3" xfId="959" hidden="1"/>
    <cellStyle name="60% - Accent6 3" xfId="992" hidden="1"/>
    <cellStyle name="60% - Accent6 3" xfId="1025" hidden="1"/>
    <cellStyle name="60% - Accent6 3" xfId="1065" hidden="1"/>
    <cellStyle name="60% - Accent6 3" xfId="1103" hidden="1"/>
    <cellStyle name="60% - Accent6 3" xfId="1136" hidden="1"/>
    <cellStyle name="60% - Accent6 3" xfId="1100" hidden="1"/>
    <cellStyle name="60% - Accent6 3" xfId="1099" hidden="1"/>
    <cellStyle name="60% - Accent6 3" xfId="1233" hidden="1"/>
    <cellStyle name="60% - Accent6 3" xfId="1101" hidden="1"/>
    <cellStyle name="60% - Accent6 3" xfId="1298" hidden="1"/>
    <cellStyle name="60% - Accent6 3" xfId="1102" hidden="1"/>
    <cellStyle name="60% - Accent6 3" xfId="1363" hidden="1"/>
    <cellStyle name="60% - Accent6 3" xfId="1396" hidden="1"/>
    <cellStyle name="60% - Accent6 3" xfId="1429" hidden="1"/>
    <cellStyle name="60% - Accent6 3" xfId="1462" hidden="1"/>
    <cellStyle name="60% - Accent6 3" xfId="1495" hidden="1"/>
    <cellStyle name="60% - Accent6 3" xfId="1528" hidden="1"/>
    <cellStyle name="60% - Accent6 3" xfId="1742" hidden="1"/>
    <cellStyle name="60% - Accent6 3" xfId="1779" hidden="1"/>
    <cellStyle name="60% - Accent6 3" xfId="1812" hidden="1"/>
    <cellStyle name="60% - Accent6 3" xfId="1776" hidden="1"/>
    <cellStyle name="60% - Accent6 3" xfId="1775" hidden="1"/>
    <cellStyle name="60% - Accent6 3" xfId="1909" hidden="1"/>
    <cellStyle name="60% - Accent6 3" xfId="1777" hidden="1"/>
    <cellStyle name="60% - Accent6 3" xfId="1974" hidden="1"/>
    <cellStyle name="60% - Accent6 3" xfId="1778" hidden="1"/>
    <cellStyle name="60% - Accent6 3" xfId="2039" hidden="1"/>
    <cellStyle name="60% - Accent6 3" xfId="2072" hidden="1"/>
    <cellStyle name="60% - Accent6 3" xfId="2105" hidden="1"/>
    <cellStyle name="60% - Accent6 3" xfId="2138" hidden="1"/>
    <cellStyle name="60% - Accent6 3" xfId="2171" hidden="1"/>
    <cellStyle name="60% - Accent6 3" xfId="2204" hidden="1"/>
    <cellStyle name="60% - Accent6 3" xfId="1734" hidden="1"/>
    <cellStyle name="60% - Accent6 3" xfId="2256" hidden="1"/>
    <cellStyle name="60% - Accent6 3" xfId="2289" hidden="1"/>
    <cellStyle name="60% - Accent6 3" xfId="2253" hidden="1"/>
    <cellStyle name="60% - Accent6 3" xfId="2252" hidden="1"/>
    <cellStyle name="60% - Accent6 3" xfId="2386" hidden="1"/>
    <cellStyle name="60% - Accent6 3" xfId="2254" hidden="1"/>
    <cellStyle name="60% - Accent6 3" xfId="2451" hidden="1"/>
    <cellStyle name="60% - Accent6 3" xfId="2255" hidden="1"/>
    <cellStyle name="60% - Accent6 3" xfId="2516" hidden="1"/>
    <cellStyle name="60% - Accent6 3" xfId="2549" hidden="1"/>
    <cellStyle name="60% - Accent6 3" xfId="2582" hidden="1"/>
    <cellStyle name="60% - Accent6 3" xfId="2615" hidden="1"/>
    <cellStyle name="60% - Accent6 3" xfId="2648" hidden="1"/>
    <cellStyle name="60% - Accent6 3" xfId="2681" hidden="1"/>
    <cellStyle name="60% - Accent6 3" xfId="2762" hidden="1"/>
    <cellStyle name="60% - Accent6 3" xfId="2799" hidden="1"/>
    <cellStyle name="60% - Accent6 3" xfId="2832" hidden="1"/>
    <cellStyle name="60% - Accent6 3" xfId="2796" hidden="1"/>
    <cellStyle name="60% - Accent6 3" xfId="2795" hidden="1"/>
    <cellStyle name="60% - Accent6 3" xfId="2929" hidden="1"/>
    <cellStyle name="60% - Accent6 3" xfId="2797" hidden="1"/>
    <cellStyle name="60% - Accent6 3" xfId="2994" hidden="1"/>
    <cellStyle name="60% - Accent6 3" xfId="2798" hidden="1"/>
    <cellStyle name="60% - Accent6 3" xfId="3059" hidden="1"/>
    <cellStyle name="60% - Accent6 3" xfId="3092" hidden="1"/>
    <cellStyle name="60% - Accent6 3" xfId="3125" hidden="1"/>
    <cellStyle name="60% - Accent6 3" xfId="3158" hidden="1"/>
    <cellStyle name="60% - Accent6 3" xfId="3191" hidden="1"/>
    <cellStyle name="60% - Accent6 3" xfId="3224" hidden="1"/>
    <cellStyle name="60% - Accent6 3" xfId="3275" hidden="1"/>
    <cellStyle name="60% - Accent6 3" xfId="3312" hidden="1"/>
    <cellStyle name="60% - Accent6 3" xfId="3345" hidden="1"/>
    <cellStyle name="60% - Accent6 3" xfId="3309" hidden="1"/>
    <cellStyle name="60% - Accent6 3" xfId="3308" hidden="1"/>
    <cellStyle name="60% - Accent6 3" xfId="3442" hidden="1"/>
    <cellStyle name="60% - Accent6 3" xfId="3310" hidden="1"/>
    <cellStyle name="60% - Accent6 3" xfId="3507" hidden="1"/>
    <cellStyle name="60% - Accent6 3" xfId="3311" hidden="1"/>
    <cellStyle name="60% - Accent6 3" xfId="3572" hidden="1"/>
    <cellStyle name="60% - Accent6 3" xfId="3605" hidden="1"/>
    <cellStyle name="60% - Accent6 3" xfId="3638" hidden="1"/>
    <cellStyle name="60% - Accent6 3" xfId="3671" hidden="1"/>
    <cellStyle name="60% - Accent6 3" xfId="3704" hidden="1"/>
    <cellStyle name="60% - Accent6 3" xfId="3737" hidden="1"/>
    <cellStyle name="60% - Accent6 3" xfId="3267" hidden="1"/>
    <cellStyle name="60% - Accent6 3" xfId="3789" hidden="1"/>
    <cellStyle name="60% - Accent6 3" xfId="3822" hidden="1"/>
    <cellStyle name="60% - Accent6 3" xfId="3786" hidden="1"/>
    <cellStyle name="60% - Accent6 3" xfId="3785" hidden="1"/>
    <cellStyle name="60% - Accent6 3" xfId="3919" hidden="1"/>
    <cellStyle name="60% - Accent6 3" xfId="3787" hidden="1"/>
    <cellStyle name="60% - Accent6 3" xfId="3984" hidden="1"/>
    <cellStyle name="60% - Accent6 3" xfId="3788" hidden="1"/>
    <cellStyle name="60% - Accent6 3" xfId="4049" hidden="1"/>
    <cellStyle name="60% - Accent6 3" xfId="4082" hidden="1"/>
    <cellStyle name="60% - Accent6 3" xfId="4115" hidden="1"/>
    <cellStyle name="60% - Accent6 3" xfId="4148" hidden="1"/>
    <cellStyle name="60% - Accent6 3" xfId="4181" hidden="1"/>
    <cellStyle name="60% - Accent6 3" xfId="4214" hidden="1"/>
    <cellStyle name="60% - Accent6 3" xfId="4248" hidden="1"/>
    <cellStyle name="60% - Accent6 3" xfId="4281" hidden="1"/>
    <cellStyle name="60% - Accent6 3" xfId="4314" hidden="1"/>
    <cellStyle name="60% - Accent6 3" xfId="4347" hidden="1"/>
    <cellStyle name="60% - Accent6 3" xfId="4380" hidden="1"/>
    <cellStyle name="60% - Accent6 3" xfId="4413" hidden="1"/>
    <cellStyle name="60% - Accent6 3" xfId="4446" hidden="1"/>
    <cellStyle name="60% - Accent6 3" xfId="4479" hidden="1"/>
    <cellStyle name="60% - Accent6 3" xfId="4512" hidden="1"/>
    <cellStyle name="60% - Accent6 3" xfId="4545" hidden="1"/>
    <cellStyle name="60% - Accent6 3" xfId="4578" hidden="1"/>
    <cellStyle name="60% - Accent6 3" xfId="4615" hidden="1"/>
    <cellStyle name="60% - Accent6 3" xfId="4648" hidden="1"/>
    <cellStyle name="60% - Accent6 3" xfId="4612" hidden="1"/>
    <cellStyle name="60% - Accent6 3" xfId="4611" hidden="1"/>
    <cellStyle name="60% - Accent6 3" xfId="4745" hidden="1"/>
    <cellStyle name="60% - Accent6 3" xfId="4613" hidden="1"/>
    <cellStyle name="60% - Accent6 3" xfId="4810" hidden="1"/>
    <cellStyle name="60% - Accent6 3" xfId="4614" hidden="1"/>
    <cellStyle name="60% - Accent6 3" xfId="4875" hidden="1"/>
    <cellStyle name="60% - Accent6 3" xfId="4908" hidden="1"/>
    <cellStyle name="60% - Accent6 3" xfId="4941" hidden="1"/>
    <cellStyle name="60% - Accent6 3" xfId="4974" hidden="1"/>
    <cellStyle name="60% - Accent6 3" xfId="5007" hidden="1"/>
    <cellStyle name="60% - Accent6 3" xfId="5040" hidden="1"/>
    <cellStyle name="60% - Accent6 3" xfId="5080" hidden="1"/>
    <cellStyle name="60% - Accent6 3" xfId="5117" hidden="1"/>
    <cellStyle name="60% - Accent6 3" xfId="5150" hidden="1"/>
    <cellStyle name="60% - Accent6 3" xfId="5114" hidden="1"/>
    <cellStyle name="60% - Accent6 3" xfId="5113" hidden="1"/>
    <cellStyle name="60% - Accent6 3" xfId="5247" hidden="1"/>
    <cellStyle name="60% - Accent6 3" xfId="5115" hidden="1"/>
    <cellStyle name="60% - Accent6 3" xfId="5312" hidden="1"/>
    <cellStyle name="60% - Accent6 3" xfId="5116" hidden="1"/>
    <cellStyle name="60% - Accent6 3" xfId="5377" hidden="1"/>
    <cellStyle name="60% - Accent6 3" xfId="5410" hidden="1"/>
    <cellStyle name="60% - Accent6 3" xfId="5443" hidden="1"/>
    <cellStyle name="60% - Accent6 3" xfId="5476" hidden="1"/>
    <cellStyle name="60% - Accent6 3" xfId="5509" hidden="1"/>
    <cellStyle name="60% - Accent6 3" xfId="5542" hidden="1"/>
    <cellStyle name="60% - Accent6 3" xfId="5593" hidden="1"/>
    <cellStyle name="60% - Accent6 3" xfId="5630" hidden="1"/>
    <cellStyle name="60% - Accent6 3" xfId="5663" hidden="1"/>
    <cellStyle name="60% - Accent6 3" xfId="5627" hidden="1"/>
    <cellStyle name="60% - Accent6 3" xfId="5626" hidden="1"/>
    <cellStyle name="60% - Accent6 3" xfId="5760" hidden="1"/>
    <cellStyle name="60% - Accent6 3" xfId="5628" hidden="1"/>
    <cellStyle name="60% - Accent6 3" xfId="5825" hidden="1"/>
    <cellStyle name="60% - Accent6 3" xfId="5629" hidden="1"/>
    <cellStyle name="60% - Accent6 3" xfId="5890" hidden="1"/>
    <cellStyle name="60% - Accent6 3" xfId="5923" hidden="1"/>
    <cellStyle name="60% - Accent6 3" xfId="5956" hidden="1"/>
    <cellStyle name="60% - Accent6 3" xfId="5989" hidden="1"/>
    <cellStyle name="60% - Accent6 3" xfId="6022" hidden="1"/>
    <cellStyle name="60% - Accent6 3" xfId="6055" hidden="1"/>
    <cellStyle name="60% - Accent6 3" xfId="5585" hidden="1"/>
    <cellStyle name="60% - Accent6 3" xfId="6107" hidden="1"/>
    <cellStyle name="60% - Accent6 3" xfId="6140" hidden="1"/>
    <cellStyle name="60% - Accent6 3" xfId="6104" hidden="1"/>
    <cellStyle name="60% - Accent6 3" xfId="6103" hidden="1"/>
    <cellStyle name="60% - Accent6 3" xfId="6237" hidden="1"/>
    <cellStyle name="60% - Accent6 3" xfId="6105" hidden="1"/>
    <cellStyle name="60% - Accent6 3" xfId="6302" hidden="1"/>
    <cellStyle name="60% - Accent6 3" xfId="6106" hidden="1"/>
    <cellStyle name="60% - Accent6 3" xfId="6367" hidden="1"/>
    <cellStyle name="60% - Accent6 3" xfId="6400" hidden="1"/>
    <cellStyle name="60% - Accent6 3" xfId="6433" hidden="1"/>
    <cellStyle name="60% - Accent6 3" xfId="6466" hidden="1"/>
    <cellStyle name="60% - Accent6 3" xfId="6499" hidden="1"/>
    <cellStyle name="60% - Accent6 3" xfId="6532" hidden="1"/>
    <cellStyle name="60% - Accent6 3" xfId="6558" hidden="1"/>
    <cellStyle name="60% - Accent6 3" xfId="6595" hidden="1"/>
    <cellStyle name="60% - Accent6 3" xfId="6628" hidden="1"/>
    <cellStyle name="60% - Accent6 3" xfId="6592" hidden="1"/>
    <cellStyle name="60% - Accent6 3" xfId="6591" hidden="1"/>
    <cellStyle name="60% - Accent6 3" xfId="6725" hidden="1"/>
    <cellStyle name="60% - Accent6 3" xfId="6593" hidden="1"/>
    <cellStyle name="60% - Accent6 3" xfId="6790" hidden="1"/>
    <cellStyle name="60% - Accent6 3" xfId="6594" hidden="1"/>
    <cellStyle name="60% - Accent6 3" xfId="6855" hidden="1"/>
    <cellStyle name="60% - Accent6 3" xfId="6888" hidden="1"/>
    <cellStyle name="60% - Accent6 3" xfId="6921" hidden="1"/>
    <cellStyle name="60% - Accent6 3" xfId="6954" hidden="1"/>
    <cellStyle name="60% - Accent6 3" xfId="6987" hidden="1"/>
    <cellStyle name="60% - Accent6 3" xfId="7020" hidden="1"/>
    <cellStyle name="60% - Accent6 3" xfId="7071" hidden="1"/>
    <cellStyle name="60% - Accent6 3" xfId="7108" hidden="1"/>
    <cellStyle name="60% - Accent6 3" xfId="7141" hidden="1"/>
    <cellStyle name="60% - Accent6 3" xfId="7105" hidden="1"/>
    <cellStyle name="60% - Accent6 3" xfId="7104" hidden="1"/>
    <cellStyle name="60% - Accent6 3" xfId="7238" hidden="1"/>
    <cellStyle name="60% - Accent6 3" xfId="7106" hidden="1"/>
    <cellStyle name="60% - Accent6 3" xfId="7303" hidden="1"/>
    <cellStyle name="60% - Accent6 3" xfId="7107" hidden="1"/>
    <cellStyle name="60% - Accent6 3" xfId="7368" hidden="1"/>
    <cellStyle name="60% - Accent6 3" xfId="7401" hidden="1"/>
    <cellStyle name="60% - Accent6 3" xfId="7434" hidden="1"/>
    <cellStyle name="60% - Accent6 3" xfId="7467" hidden="1"/>
    <cellStyle name="60% - Accent6 3" xfId="7500" hidden="1"/>
    <cellStyle name="60% - Accent6 3" xfId="7533" hidden="1"/>
    <cellStyle name="60% - Accent6 3" xfId="7063" hidden="1"/>
    <cellStyle name="60% - Accent6 3" xfId="7585" hidden="1"/>
    <cellStyle name="60% - Accent6 3" xfId="7618" hidden="1"/>
    <cellStyle name="60% - Accent6 3" xfId="7582" hidden="1"/>
    <cellStyle name="60% - Accent6 3" xfId="7581" hidden="1"/>
    <cellStyle name="60% - Accent6 3" xfId="7715" hidden="1"/>
    <cellStyle name="60% - Accent6 3" xfId="7583" hidden="1"/>
    <cellStyle name="60% - Accent6 3" xfId="7780" hidden="1"/>
    <cellStyle name="60% - Accent6 3" xfId="7584" hidden="1"/>
    <cellStyle name="60% - Accent6 3" xfId="7845" hidden="1"/>
    <cellStyle name="60% - Accent6 3" xfId="7878" hidden="1"/>
    <cellStyle name="60% - Accent6 3" xfId="7911" hidden="1"/>
    <cellStyle name="60% - Accent6 3" xfId="7944" hidden="1"/>
    <cellStyle name="60% - Accent6 3" xfId="7977" hidden="1"/>
    <cellStyle name="60% - Accent6 3" xfId="8010"/>
    <cellStyle name="60% - Énfasis1" xfId="73"/>
    <cellStyle name="60% - Énfasis2" xfId="74"/>
    <cellStyle name="60% - Énfasis3" xfId="75"/>
    <cellStyle name="60% - Énfasis4" xfId="76"/>
    <cellStyle name="60% - Énfasis5" xfId="77"/>
    <cellStyle name="60% - Énfasis6" xfId="78"/>
    <cellStyle name="Accent1 2" xfId="79"/>
    <cellStyle name="Accent1 2 2" xfId="1588"/>
    <cellStyle name="Accent1 2 3" xfId="2725"/>
    <cellStyle name="Accent2 2" xfId="80"/>
    <cellStyle name="Accent2 2 2" xfId="1589"/>
    <cellStyle name="Accent2 2 3" xfId="2726"/>
    <cellStyle name="Accent3 2" xfId="81"/>
    <cellStyle name="Accent3 2 2" xfId="1590"/>
    <cellStyle name="Accent3 2 3" xfId="2727"/>
    <cellStyle name="Accent4 2" xfId="82"/>
    <cellStyle name="Accent4 2 2" xfId="1591"/>
    <cellStyle name="Accent4 2 3" xfId="2728"/>
    <cellStyle name="Accent5 2" xfId="83"/>
    <cellStyle name="Accent5 2 2" xfId="1592"/>
    <cellStyle name="Accent5 2 3" xfId="2729"/>
    <cellStyle name="Accent6 2" xfId="84"/>
    <cellStyle name="Accent6 2 2" xfId="1593"/>
    <cellStyle name="Accent6 2 3" xfId="2730"/>
    <cellStyle name="Bad 2" xfId="85"/>
    <cellStyle name="Bad 2 2" xfId="1594"/>
    <cellStyle name="Bad 2 3" xfId="2731"/>
    <cellStyle name="Bad 3" xfId="205" hidden="1"/>
    <cellStyle name="Bad 3" xfId="263" hidden="1"/>
    <cellStyle name="Bad 3" xfId="296" hidden="1"/>
    <cellStyle name="Bad 3" xfId="329" hidden="1"/>
    <cellStyle name="Bad 3" xfId="362" hidden="1"/>
    <cellStyle name="Bad 3" xfId="396" hidden="1"/>
    <cellStyle name="Bad 3" xfId="429" hidden="1"/>
    <cellStyle name="Bad 3" xfId="462" hidden="1"/>
    <cellStyle name="Bad 3" xfId="495" hidden="1"/>
    <cellStyle name="Bad 3" xfId="528" hidden="1"/>
    <cellStyle name="Bad 3" xfId="561" hidden="1"/>
    <cellStyle name="Bad 3" xfId="594" hidden="1"/>
    <cellStyle name="Bad 3" xfId="631" hidden="1"/>
    <cellStyle name="Bad 3" xfId="664" hidden="1"/>
    <cellStyle name="Bad 3" xfId="696" hidden="1"/>
    <cellStyle name="Bad 3" xfId="728" hidden="1"/>
    <cellStyle name="Bad 3" xfId="761" hidden="1"/>
    <cellStyle name="Bad 3" xfId="793" hidden="1"/>
    <cellStyle name="Bad 3" xfId="826" hidden="1"/>
    <cellStyle name="Bad 3" xfId="858" hidden="1"/>
    <cellStyle name="Bad 3" xfId="891" hidden="1"/>
    <cellStyle name="Bad 3" xfId="924" hidden="1"/>
    <cellStyle name="Bad 3" xfId="957" hidden="1"/>
    <cellStyle name="Bad 3" xfId="990" hidden="1"/>
    <cellStyle name="Bad 3" xfId="1023" hidden="1"/>
    <cellStyle name="Bad 3" xfId="1056" hidden="1"/>
    <cellStyle name="Bad 3" xfId="1096" hidden="1"/>
    <cellStyle name="Bad 3" xfId="1134" hidden="1"/>
    <cellStyle name="Bad 3" xfId="1167" hidden="1"/>
    <cellStyle name="Bad 3" xfId="1199" hidden="1"/>
    <cellStyle name="Bad 3" xfId="1231" hidden="1"/>
    <cellStyle name="Bad 3" xfId="1264" hidden="1"/>
    <cellStyle name="Bad 3" xfId="1296" hidden="1"/>
    <cellStyle name="Bad 3" xfId="1329" hidden="1"/>
    <cellStyle name="Bad 3" xfId="1361" hidden="1"/>
    <cellStyle name="Bad 3" xfId="1394" hidden="1"/>
    <cellStyle name="Bad 3" xfId="1427" hidden="1"/>
    <cellStyle name="Bad 3" xfId="1460" hidden="1"/>
    <cellStyle name="Bad 3" xfId="1493" hidden="1"/>
    <cellStyle name="Bad 3" xfId="1526" hidden="1"/>
    <cellStyle name="Bad 3" xfId="1559" hidden="1"/>
    <cellStyle name="Bad 3" xfId="1773" hidden="1"/>
    <cellStyle name="Bad 3" xfId="1810" hidden="1"/>
    <cellStyle name="Bad 3" xfId="1843" hidden="1"/>
    <cellStyle name="Bad 3" xfId="1875" hidden="1"/>
    <cellStyle name="Bad 3" xfId="1907" hidden="1"/>
    <cellStyle name="Bad 3" xfId="1940" hidden="1"/>
    <cellStyle name="Bad 3" xfId="1972" hidden="1"/>
    <cellStyle name="Bad 3" xfId="2005" hidden="1"/>
    <cellStyle name="Bad 3" xfId="2037" hidden="1"/>
    <cellStyle name="Bad 3" xfId="2070" hidden="1"/>
    <cellStyle name="Bad 3" xfId="2103" hidden="1"/>
    <cellStyle name="Bad 3" xfId="2136" hidden="1"/>
    <cellStyle name="Bad 3" xfId="2169" hidden="1"/>
    <cellStyle name="Bad 3" xfId="2202" hidden="1"/>
    <cellStyle name="Bad 3" xfId="2228" hidden="1"/>
    <cellStyle name="Bad 3" xfId="2250" hidden="1"/>
    <cellStyle name="Bad 3" xfId="2287" hidden="1"/>
    <cellStyle name="Bad 3" xfId="2320" hidden="1"/>
    <cellStyle name="Bad 3" xfId="2352" hidden="1"/>
    <cellStyle name="Bad 3" xfId="2384" hidden="1"/>
    <cellStyle name="Bad 3" xfId="2417" hidden="1"/>
    <cellStyle name="Bad 3" xfId="2449" hidden="1"/>
    <cellStyle name="Bad 3" xfId="2482" hidden="1"/>
    <cellStyle name="Bad 3" xfId="2514" hidden="1"/>
    <cellStyle name="Bad 3" xfId="2547" hidden="1"/>
    <cellStyle name="Bad 3" xfId="2580" hidden="1"/>
    <cellStyle name="Bad 3" xfId="2613" hidden="1"/>
    <cellStyle name="Bad 3" xfId="2646" hidden="1"/>
    <cellStyle name="Bad 3" xfId="2679" hidden="1"/>
    <cellStyle name="Bad 3" xfId="2705" hidden="1"/>
    <cellStyle name="Bad 3" xfId="2793" hidden="1"/>
    <cellStyle name="Bad 3" xfId="2830" hidden="1"/>
    <cellStyle name="Bad 3" xfId="2863" hidden="1"/>
    <cellStyle name="Bad 3" xfId="2895" hidden="1"/>
    <cellStyle name="Bad 3" xfId="2927" hidden="1"/>
    <cellStyle name="Bad 3" xfId="2960" hidden="1"/>
    <cellStyle name="Bad 3" xfId="2992" hidden="1"/>
    <cellStyle name="Bad 3" xfId="3025" hidden="1"/>
    <cellStyle name="Bad 3" xfId="3057" hidden="1"/>
    <cellStyle name="Bad 3" xfId="3090" hidden="1"/>
    <cellStyle name="Bad 3" xfId="3123" hidden="1"/>
    <cellStyle name="Bad 3" xfId="3156" hidden="1"/>
    <cellStyle name="Bad 3" xfId="3189" hidden="1"/>
    <cellStyle name="Bad 3" xfId="3222" hidden="1"/>
    <cellStyle name="Bad 3" xfId="3255" hidden="1"/>
    <cellStyle name="Bad 3" xfId="3306" hidden="1"/>
    <cellStyle name="Bad 3" xfId="3343" hidden="1"/>
    <cellStyle name="Bad 3" xfId="3376" hidden="1"/>
    <cellStyle name="Bad 3" xfId="3408" hidden="1"/>
    <cellStyle name="Bad 3" xfId="3440" hidden="1"/>
    <cellStyle name="Bad 3" xfId="3473" hidden="1"/>
    <cellStyle name="Bad 3" xfId="3505" hidden="1"/>
    <cellStyle name="Bad 3" xfId="3538" hidden="1"/>
    <cellStyle name="Bad 3" xfId="3570" hidden="1"/>
    <cellStyle name="Bad 3" xfId="3603" hidden="1"/>
    <cellStyle name="Bad 3" xfId="3636" hidden="1"/>
    <cellStyle name="Bad 3" xfId="3669" hidden="1"/>
    <cellStyle name="Bad 3" xfId="3702" hidden="1"/>
    <cellStyle name="Bad 3" xfId="3735" hidden="1"/>
    <cellStyle name="Bad 3" xfId="3761" hidden="1"/>
    <cellStyle name="Bad 3" xfId="3783" hidden="1"/>
    <cellStyle name="Bad 3" xfId="3820" hidden="1"/>
    <cellStyle name="Bad 3" xfId="3853" hidden="1"/>
    <cellStyle name="Bad 3" xfId="3885" hidden="1"/>
    <cellStyle name="Bad 3" xfId="3917" hidden="1"/>
    <cellStyle name="Bad 3" xfId="3950" hidden="1"/>
    <cellStyle name="Bad 3" xfId="3982" hidden="1"/>
    <cellStyle name="Bad 3" xfId="4015" hidden="1"/>
    <cellStyle name="Bad 3" xfId="4047" hidden="1"/>
    <cellStyle name="Bad 3" xfId="4080" hidden="1"/>
    <cellStyle name="Bad 3" xfId="4113" hidden="1"/>
    <cellStyle name="Bad 3" xfId="4146" hidden="1"/>
    <cellStyle name="Bad 3" xfId="4179" hidden="1"/>
    <cellStyle name="Bad 3" xfId="4212" hidden="1"/>
    <cellStyle name="Bad 3" xfId="4238" hidden="1"/>
    <cellStyle name="Bad 3" xfId="4279" hidden="1"/>
    <cellStyle name="Bad 3" xfId="4312" hidden="1"/>
    <cellStyle name="Bad 3" xfId="4345" hidden="1"/>
    <cellStyle name="Bad 3" xfId="4378" hidden="1"/>
    <cellStyle name="Bad 3" xfId="4411" hidden="1"/>
    <cellStyle name="Bad 3" xfId="4444" hidden="1"/>
    <cellStyle name="Bad 3" xfId="4477" hidden="1"/>
    <cellStyle name="Bad 3" xfId="4510" hidden="1"/>
    <cellStyle name="Bad 3" xfId="4543" hidden="1"/>
    <cellStyle name="Bad 3" xfId="4576" hidden="1"/>
    <cellStyle name="Bad 3" xfId="4609" hidden="1"/>
    <cellStyle name="Bad 3" xfId="4646" hidden="1"/>
    <cellStyle name="Bad 3" xfId="4679" hidden="1"/>
    <cellStyle name="Bad 3" xfId="4711" hidden="1"/>
    <cellStyle name="Bad 3" xfId="4743" hidden="1"/>
    <cellStyle name="Bad 3" xfId="4776" hidden="1"/>
    <cellStyle name="Bad 3" xfId="4808" hidden="1"/>
    <cellStyle name="Bad 3" xfId="4841" hidden="1"/>
    <cellStyle name="Bad 3" xfId="4873" hidden="1"/>
    <cellStyle name="Bad 3" xfId="4906" hidden="1"/>
    <cellStyle name="Bad 3" xfId="4939" hidden="1"/>
    <cellStyle name="Bad 3" xfId="4972" hidden="1"/>
    <cellStyle name="Bad 3" xfId="5005" hidden="1"/>
    <cellStyle name="Bad 3" xfId="5038" hidden="1"/>
    <cellStyle name="Bad 3" xfId="5071" hidden="1"/>
    <cellStyle name="Bad 3" xfId="5111" hidden="1"/>
    <cellStyle name="Bad 3" xfId="5148" hidden="1"/>
    <cellStyle name="Bad 3" xfId="5181" hidden="1"/>
    <cellStyle name="Bad 3" xfId="5213" hidden="1"/>
    <cellStyle name="Bad 3" xfId="5245" hidden="1"/>
    <cellStyle name="Bad 3" xfId="5278" hidden="1"/>
    <cellStyle name="Bad 3" xfId="5310" hidden="1"/>
    <cellStyle name="Bad 3" xfId="5343" hidden="1"/>
    <cellStyle name="Bad 3" xfId="5375" hidden="1"/>
    <cellStyle name="Bad 3" xfId="5408" hidden="1"/>
    <cellStyle name="Bad 3" xfId="5441" hidden="1"/>
    <cellStyle name="Bad 3" xfId="5474" hidden="1"/>
    <cellStyle name="Bad 3" xfId="5507" hidden="1"/>
    <cellStyle name="Bad 3" xfId="5540" hidden="1"/>
    <cellStyle name="Bad 3" xfId="5573" hidden="1"/>
    <cellStyle name="Bad 3" xfId="5624" hidden="1"/>
    <cellStyle name="Bad 3" xfId="5661" hidden="1"/>
    <cellStyle name="Bad 3" xfId="5694" hidden="1"/>
    <cellStyle name="Bad 3" xfId="5726" hidden="1"/>
    <cellStyle name="Bad 3" xfId="5758" hidden="1"/>
    <cellStyle name="Bad 3" xfId="5791" hidden="1"/>
    <cellStyle name="Bad 3" xfId="5823" hidden="1"/>
    <cellStyle name="Bad 3" xfId="5856" hidden="1"/>
    <cellStyle name="Bad 3" xfId="5888" hidden="1"/>
    <cellStyle name="Bad 3" xfId="5921" hidden="1"/>
    <cellStyle name="Bad 3" xfId="5954" hidden="1"/>
    <cellStyle name="Bad 3" xfId="5987" hidden="1"/>
    <cellStyle name="Bad 3" xfId="6020" hidden="1"/>
    <cellStyle name="Bad 3" xfId="6053" hidden="1"/>
    <cellStyle name="Bad 3" xfId="6079" hidden="1"/>
    <cellStyle name="Bad 3" xfId="6101" hidden="1"/>
    <cellStyle name="Bad 3" xfId="6138" hidden="1"/>
    <cellStyle name="Bad 3" xfId="6171" hidden="1"/>
    <cellStyle name="Bad 3" xfId="6203" hidden="1"/>
    <cellStyle name="Bad 3" xfId="6235" hidden="1"/>
    <cellStyle name="Bad 3" xfId="6268" hidden="1"/>
    <cellStyle name="Bad 3" xfId="6300" hidden="1"/>
    <cellStyle name="Bad 3" xfId="6333" hidden="1"/>
    <cellStyle name="Bad 3" xfId="6365" hidden="1"/>
    <cellStyle name="Bad 3" xfId="6398" hidden="1"/>
    <cellStyle name="Bad 3" xfId="6431" hidden="1"/>
    <cellStyle name="Bad 3" xfId="6464" hidden="1"/>
    <cellStyle name="Bad 3" xfId="6497" hidden="1"/>
    <cellStyle name="Bad 3" xfId="6530" hidden="1"/>
    <cellStyle name="Bad 3" xfId="6556" hidden="1"/>
    <cellStyle name="Bad 3" xfId="6589" hidden="1"/>
    <cellStyle name="Bad 3" xfId="6626" hidden="1"/>
    <cellStyle name="Bad 3" xfId="6659" hidden="1"/>
    <cellStyle name="Bad 3" xfId="6691" hidden="1"/>
    <cellStyle name="Bad 3" xfId="6723" hidden="1"/>
    <cellStyle name="Bad 3" xfId="6756" hidden="1"/>
    <cellStyle name="Bad 3" xfId="6788" hidden="1"/>
    <cellStyle name="Bad 3" xfId="6821" hidden="1"/>
    <cellStyle name="Bad 3" xfId="6853" hidden="1"/>
    <cellStyle name="Bad 3" xfId="6886" hidden="1"/>
    <cellStyle name="Bad 3" xfId="6919" hidden="1"/>
    <cellStyle name="Bad 3" xfId="6952" hidden="1"/>
    <cellStyle name="Bad 3" xfId="6985" hidden="1"/>
    <cellStyle name="Bad 3" xfId="7018" hidden="1"/>
    <cellStyle name="Bad 3" xfId="7051" hidden="1"/>
    <cellStyle name="Bad 3" xfId="7102" hidden="1"/>
    <cellStyle name="Bad 3" xfId="7139" hidden="1"/>
    <cellStyle name="Bad 3" xfId="7172" hidden="1"/>
    <cellStyle name="Bad 3" xfId="7204" hidden="1"/>
    <cellStyle name="Bad 3" xfId="7236" hidden="1"/>
    <cellStyle name="Bad 3" xfId="7269" hidden="1"/>
    <cellStyle name="Bad 3" xfId="7301" hidden="1"/>
    <cellStyle name="Bad 3" xfId="7334" hidden="1"/>
    <cellStyle name="Bad 3" xfId="7366" hidden="1"/>
    <cellStyle name="Bad 3" xfId="7399" hidden="1"/>
    <cellStyle name="Bad 3" xfId="7432" hidden="1"/>
    <cellStyle name="Bad 3" xfId="7465" hidden="1"/>
    <cellStyle name="Bad 3" xfId="7498" hidden="1"/>
    <cellStyle name="Bad 3" xfId="7531" hidden="1"/>
    <cellStyle name="Bad 3" xfId="7557" hidden="1"/>
    <cellStyle name="Bad 3" xfId="7579" hidden="1"/>
    <cellStyle name="Bad 3" xfId="7616" hidden="1"/>
    <cellStyle name="Bad 3" xfId="7649" hidden="1"/>
    <cellStyle name="Bad 3" xfId="7681" hidden="1"/>
    <cellStyle name="Bad 3" xfId="7713" hidden="1"/>
    <cellStyle name="Bad 3" xfId="7746" hidden="1"/>
    <cellStyle name="Bad 3" xfId="7778" hidden="1"/>
    <cellStyle name="Bad 3" xfId="7811" hidden="1"/>
    <cellStyle name="Bad 3" xfId="7843" hidden="1"/>
    <cellStyle name="Bad 3" xfId="7876" hidden="1"/>
    <cellStyle name="Bad 3" xfId="7909" hidden="1"/>
    <cellStyle name="Bad 3" xfId="7942" hidden="1"/>
    <cellStyle name="Bad 3" xfId="7975" hidden="1"/>
    <cellStyle name="Bad 3" xfId="8008" hidden="1"/>
    <cellStyle name="Bad 3" xfId="8034"/>
    <cellStyle name="Bevitel" xfId="86"/>
    <cellStyle name="Buena" xfId="87"/>
    <cellStyle name="Calculation 2" xfId="89"/>
    <cellStyle name="Calculation 2 2" xfId="1595"/>
    <cellStyle name="Calculation 2 3" xfId="2732"/>
    <cellStyle name="Calculation 3" xfId="208" hidden="1"/>
    <cellStyle name="Calculation 3" xfId="252" hidden="1"/>
    <cellStyle name="Calculation 3" xfId="285" hidden="1"/>
    <cellStyle name="Calculation 3" xfId="318" hidden="1"/>
    <cellStyle name="Calculation 3" xfId="351" hidden="1"/>
    <cellStyle name="Calculation 3" xfId="385" hidden="1"/>
    <cellStyle name="Calculation 3" xfId="418" hidden="1"/>
    <cellStyle name="Calculation 3" xfId="451" hidden="1"/>
    <cellStyle name="Calculation 3" xfId="484" hidden="1"/>
    <cellStyle name="Calculation 3" xfId="517" hidden="1"/>
    <cellStyle name="Calculation 3" xfId="550" hidden="1"/>
    <cellStyle name="Calculation 3" xfId="583" hidden="1"/>
    <cellStyle name="Calculation 3" xfId="620" hidden="1"/>
    <cellStyle name="Calculation 3" xfId="653" hidden="1"/>
    <cellStyle name="Calculation 3" xfId="685" hidden="1"/>
    <cellStyle name="Calculation 3" xfId="717" hidden="1"/>
    <cellStyle name="Calculation 3" xfId="750" hidden="1"/>
    <cellStyle name="Calculation 3" xfId="782" hidden="1"/>
    <cellStyle name="Calculation 3" xfId="815" hidden="1"/>
    <cellStyle name="Calculation 3" xfId="847" hidden="1"/>
    <cellStyle name="Calculation 3" xfId="880" hidden="1"/>
    <cellStyle name="Calculation 3" xfId="913" hidden="1"/>
    <cellStyle name="Calculation 3" xfId="946" hidden="1"/>
    <cellStyle name="Calculation 3" xfId="979" hidden="1"/>
    <cellStyle name="Calculation 3" xfId="1012" hidden="1"/>
    <cellStyle name="Calculation 3" xfId="1045" hidden="1"/>
    <cellStyle name="Calculation 3" xfId="1085" hidden="1"/>
    <cellStyle name="Calculation 3" xfId="1123" hidden="1"/>
    <cellStyle name="Calculation 3" xfId="1156" hidden="1"/>
    <cellStyle name="Calculation 3" xfId="1188" hidden="1"/>
    <cellStyle name="Calculation 3" xfId="1220" hidden="1"/>
    <cellStyle name="Calculation 3" xfId="1253" hidden="1"/>
    <cellStyle name="Calculation 3" xfId="1285" hidden="1"/>
    <cellStyle name="Calculation 3" xfId="1318" hidden="1"/>
    <cellStyle name="Calculation 3" xfId="1350" hidden="1"/>
    <cellStyle name="Calculation 3" xfId="1383" hidden="1"/>
    <cellStyle name="Calculation 3" xfId="1416" hidden="1"/>
    <cellStyle name="Calculation 3" xfId="1449" hidden="1"/>
    <cellStyle name="Calculation 3" xfId="1482" hidden="1"/>
    <cellStyle name="Calculation 3" xfId="1515" hidden="1"/>
    <cellStyle name="Calculation 3" xfId="1548" hidden="1"/>
    <cellStyle name="Calculation 3" xfId="1762" hidden="1"/>
    <cellStyle name="Calculation 3" xfId="1799" hidden="1"/>
    <cellStyle name="Calculation 3" xfId="1832" hidden="1"/>
    <cellStyle name="Calculation 3" xfId="1864" hidden="1"/>
    <cellStyle name="Calculation 3" xfId="1896" hidden="1"/>
    <cellStyle name="Calculation 3" xfId="1929" hidden="1"/>
    <cellStyle name="Calculation 3" xfId="1961" hidden="1"/>
    <cellStyle name="Calculation 3" xfId="1994" hidden="1"/>
    <cellStyle name="Calculation 3" xfId="2026" hidden="1"/>
    <cellStyle name="Calculation 3" xfId="2059" hidden="1"/>
    <cellStyle name="Calculation 3" xfId="2092" hidden="1"/>
    <cellStyle name="Calculation 3" xfId="2125" hidden="1"/>
    <cellStyle name="Calculation 3" xfId="2158" hidden="1"/>
    <cellStyle name="Calculation 3" xfId="2191" hidden="1"/>
    <cellStyle name="Calculation 3" xfId="2222" hidden="1"/>
    <cellStyle name="Calculation 3" xfId="2239" hidden="1"/>
    <cellStyle name="Calculation 3" xfId="2276" hidden="1"/>
    <cellStyle name="Calculation 3" xfId="2309" hidden="1"/>
    <cellStyle name="Calculation 3" xfId="2341" hidden="1"/>
    <cellStyle name="Calculation 3" xfId="2373" hidden="1"/>
    <cellStyle name="Calculation 3" xfId="2406" hidden="1"/>
    <cellStyle name="Calculation 3" xfId="2438" hidden="1"/>
    <cellStyle name="Calculation 3" xfId="2471" hidden="1"/>
    <cellStyle name="Calculation 3" xfId="2503" hidden="1"/>
    <cellStyle name="Calculation 3" xfId="2536" hidden="1"/>
    <cellStyle name="Calculation 3" xfId="2569" hidden="1"/>
    <cellStyle name="Calculation 3" xfId="2602" hidden="1"/>
    <cellStyle name="Calculation 3" xfId="2635" hidden="1"/>
    <cellStyle name="Calculation 3" xfId="2668" hidden="1"/>
    <cellStyle name="Calculation 3" xfId="2699" hidden="1"/>
    <cellStyle name="Calculation 3" xfId="2782" hidden="1"/>
    <cellStyle name="Calculation 3" xfId="2819" hidden="1"/>
    <cellStyle name="Calculation 3" xfId="2852" hidden="1"/>
    <cellStyle name="Calculation 3" xfId="2884" hidden="1"/>
    <cellStyle name="Calculation 3" xfId="2916" hidden="1"/>
    <cellStyle name="Calculation 3" xfId="2949" hidden="1"/>
    <cellStyle name="Calculation 3" xfId="2981" hidden="1"/>
    <cellStyle name="Calculation 3" xfId="3014" hidden="1"/>
    <cellStyle name="Calculation 3" xfId="3046" hidden="1"/>
    <cellStyle name="Calculation 3" xfId="3079" hidden="1"/>
    <cellStyle name="Calculation 3" xfId="3112" hidden="1"/>
    <cellStyle name="Calculation 3" xfId="3145" hidden="1"/>
    <cellStyle name="Calculation 3" xfId="3178" hidden="1"/>
    <cellStyle name="Calculation 3" xfId="3211" hidden="1"/>
    <cellStyle name="Calculation 3" xfId="3244" hidden="1"/>
    <cellStyle name="Calculation 3" xfId="3295" hidden="1"/>
    <cellStyle name="Calculation 3" xfId="3332" hidden="1"/>
    <cellStyle name="Calculation 3" xfId="3365" hidden="1"/>
    <cellStyle name="Calculation 3" xfId="3397" hidden="1"/>
    <cellStyle name="Calculation 3" xfId="3429" hidden="1"/>
    <cellStyle name="Calculation 3" xfId="3462" hidden="1"/>
    <cellStyle name="Calculation 3" xfId="3494" hidden="1"/>
    <cellStyle name="Calculation 3" xfId="3527" hidden="1"/>
    <cellStyle name="Calculation 3" xfId="3559" hidden="1"/>
    <cellStyle name="Calculation 3" xfId="3592" hidden="1"/>
    <cellStyle name="Calculation 3" xfId="3625" hidden="1"/>
    <cellStyle name="Calculation 3" xfId="3658" hidden="1"/>
    <cellStyle name="Calculation 3" xfId="3691" hidden="1"/>
    <cellStyle name="Calculation 3" xfId="3724" hidden="1"/>
    <cellStyle name="Calculation 3" xfId="3755" hidden="1"/>
    <cellStyle name="Calculation 3" xfId="3772" hidden="1"/>
    <cellStyle name="Calculation 3" xfId="3809" hidden="1"/>
    <cellStyle name="Calculation 3" xfId="3842" hidden="1"/>
    <cellStyle name="Calculation 3" xfId="3874" hidden="1"/>
    <cellStyle name="Calculation 3" xfId="3906" hidden="1"/>
    <cellStyle name="Calculation 3" xfId="3939" hidden="1"/>
    <cellStyle name="Calculation 3" xfId="3971" hidden="1"/>
    <cellStyle name="Calculation 3" xfId="4004" hidden="1"/>
    <cellStyle name="Calculation 3" xfId="4036" hidden="1"/>
    <cellStyle name="Calculation 3" xfId="4069" hidden="1"/>
    <cellStyle name="Calculation 3" xfId="4102" hidden="1"/>
    <cellStyle name="Calculation 3" xfId="4135" hidden="1"/>
    <cellStyle name="Calculation 3" xfId="4168" hidden="1"/>
    <cellStyle name="Calculation 3" xfId="4201" hidden="1"/>
    <cellStyle name="Calculation 3" xfId="4232" hidden="1"/>
    <cellStyle name="Calculation 3" xfId="4268" hidden="1"/>
    <cellStyle name="Calculation 3" xfId="4301" hidden="1"/>
    <cellStyle name="Calculation 3" xfId="4334" hidden="1"/>
    <cellStyle name="Calculation 3" xfId="4367" hidden="1"/>
    <cellStyle name="Calculation 3" xfId="4400" hidden="1"/>
    <cellStyle name="Calculation 3" xfId="4433" hidden="1"/>
    <cellStyle name="Calculation 3" xfId="4466" hidden="1"/>
    <cellStyle name="Calculation 3" xfId="4499" hidden="1"/>
    <cellStyle name="Calculation 3" xfId="4532" hidden="1"/>
    <cellStyle name="Calculation 3" xfId="4565" hidden="1"/>
    <cellStyle name="Calculation 3" xfId="4598" hidden="1"/>
    <cellStyle name="Calculation 3" xfId="4635" hidden="1"/>
    <cellStyle name="Calculation 3" xfId="4668" hidden="1"/>
    <cellStyle name="Calculation 3" xfId="4700" hidden="1"/>
    <cellStyle name="Calculation 3" xfId="4732" hidden="1"/>
    <cellStyle name="Calculation 3" xfId="4765" hidden="1"/>
    <cellStyle name="Calculation 3" xfId="4797" hidden="1"/>
    <cellStyle name="Calculation 3" xfId="4830" hidden="1"/>
    <cellStyle name="Calculation 3" xfId="4862" hidden="1"/>
    <cellStyle name="Calculation 3" xfId="4895" hidden="1"/>
    <cellStyle name="Calculation 3" xfId="4928" hidden="1"/>
    <cellStyle name="Calculation 3" xfId="4961" hidden="1"/>
    <cellStyle name="Calculation 3" xfId="4994" hidden="1"/>
    <cellStyle name="Calculation 3" xfId="5027" hidden="1"/>
    <cellStyle name="Calculation 3" xfId="5060" hidden="1"/>
    <cellStyle name="Calculation 3" xfId="5100" hidden="1"/>
    <cellStyle name="Calculation 3" xfId="5137" hidden="1"/>
    <cellStyle name="Calculation 3" xfId="5170" hidden="1"/>
    <cellStyle name="Calculation 3" xfId="5202" hidden="1"/>
    <cellStyle name="Calculation 3" xfId="5234" hidden="1"/>
    <cellStyle name="Calculation 3" xfId="5267" hidden="1"/>
    <cellStyle name="Calculation 3" xfId="5299" hidden="1"/>
    <cellStyle name="Calculation 3" xfId="5332" hidden="1"/>
    <cellStyle name="Calculation 3" xfId="5364" hidden="1"/>
    <cellStyle name="Calculation 3" xfId="5397" hidden="1"/>
    <cellStyle name="Calculation 3" xfId="5430" hidden="1"/>
    <cellStyle name="Calculation 3" xfId="5463" hidden="1"/>
    <cellStyle name="Calculation 3" xfId="5496" hidden="1"/>
    <cellStyle name="Calculation 3" xfId="5529" hidden="1"/>
    <cellStyle name="Calculation 3" xfId="5562" hidden="1"/>
    <cellStyle name="Calculation 3" xfId="5613" hidden="1"/>
    <cellStyle name="Calculation 3" xfId="5650" hidden="1"/>
    <cellStyle name="Calculation 3" xfId="5683" hidden="1"/>
    <cellStyle name="Calculation 3" xfId="5715" hidden="1"/>
    <cellStyle name="Calculation 3" xfId="5747" hidden="1"/>
    <cellStyle name="Calculation 3" xfId="5780" hidden="1"/>
    <cellStyle name="Calculation 3" xfId="5812" hidden="1"/>
    <cellStyle name="Calculation 3" xfId="5845" hidden="1"/>
    <cellStyle name="Calculation 3" xfId="5877" hidden="1"/>
    <cellStyle name="Calculation 3" xfId="5910" hidden="1"/>
    <cellStyle name="Calculation 3" xfId="5943" hidden="1"/>
    <cellStyle name="Calculation 3" xfId="5976" hidden="1"/>
    <cellStyle name="Calculation 3" xfId="6009" hidden="1"/>
    <cellStyle name="Calculation 3" xfId="6042" hidden="1"/>
    <cellStyle name="Calculation 3" xfId="6073" hidden="1"/>
    <cellStyle name="Calculation 3" xfId="6090" hidden="1"/>
    <cellStyle name="Calculation 3" xfId="6127" hidden="1"/>
    <cellStyle name="Calculation 3" xfId="6160" hidden="1"/>
    <cellStyle name="Calculation 3" xfId="6192" hidden="1"/>
    <cellStyle name="Calculation 3" xfId="6224" hidden="1"/>
    <cellStyle name="Calculation 3" xfId="6257" hidden="1"/>
    <cellStyle name="Calculation 3" xfId="6289" hidden="1"/>
    <cellStyle name="Calculation 3" xfId="6322" hidden="1"/>
    <cellStyle name="Calculation 3" xfId="6354" hidden="1"/>
    <cellStyle name="Calculation 3" xfId="6387" hidden="1"/>
    <cellStyle name="Calculation 3" xfId="6420" hidden="1"/>
    <cellStyle name="Calculation 3" xfId="6453" hidden="1"/>
    <cellStyle name="Calculation 3" xfId="6486" hidden="1"/>
    <cellStyle name="Calculation 3" xfId="6519" hidden="1"/>
    <cellStyle name="Calculation 3" xfId="6550" hidden="1"/>
    <cellStyle name="Calculation 3" xfId="6578" hidden="1"/>
    <cellStyle name="Calculation 3" xfId="6615" hidden="1"/>
    <cellStyle name="Calculation 3" xfId="6648" hidden="1"/>
    <cellStyle name="Calculation 3" xfId="6680" hidden="1"/>
    <cellStyle name="Calculation 3" xfId="6712" hidden="1"/>
    <cellStyle name="Calculation 3" xfId="6745" hidden="1"/>
    <cellStyle name="Calculation 3" xfId="6777" hidden="1"/>
    <cellStyle name="Calculation 3" xfId="6810" hidden="1"/>
    <cellStyle name="Calculation 3" xfId="6842" hidden="1"/>
    <cellStyle name="Calculation 3" xfId="6875" hidden="1"/>
    <cellStyle name="Calculation 3" xfId="6908" hidden="1"/>
    <cellStyle name="Calculation 3" xfId="6941" hidden="1"/>
    <cellStyle name="Calculation 3" xfId="6974" hidden="1"/>
    <cellStyle name="Calculation 3" xfId="7007" hidden="1"/>
    <cellStyle name="Calculation 3" xfId="7040" hidden="1"/>
    <cellStyle name="Calculation 3" xfId="7091" hidden="1"/>
    <cellStyle name="Calculation 3" xfId="7128" hidden="1"/>
    <cellStyle name="Calculation 3" xfId="7161" hidden="1"/>
    <cellStyle name="Calculation 3" xfId="7193" hidden="1"/>
    <cellStyle name="Calculation 3" xfId="7225" hidden="1"/>
    <cellStyle name="Calculation 3" xfId="7258" hidden="1"/>
    <cellStyle name="Calculation 3" xfId="7290" hidden="1"/>
    <cellStyle name="Calculation 3" xfId="7323" hidden="1"/>
    <cellStyle name="Calculation 3" xfId="7355" hidden="1"/>
    <cellStyle name="Calculation 3" xfId="7388" hidden="1"/>
    <cellStyle name="Calculation 3" xfId="7421" hidden="1"/>
    <cellStyle name="Calculation 3" xfId="7454" hidden="1"/>
    <cellStyle name="Calculation 3" xfId="7487" hidden="1"/>
    <cellStyle name="Calculation 3" xfId="7520" hidden="1"/>
    <cellStyle name="Calculation 3" xfId="7551" hidden="1"/>
    <cellStyle name="Calculation 3" xfId="7568" hidden="1"/>
    <cellStyle name="Calculation 3" xfId="7605" hidden="1"/>
    <cellStyle name="Calculation 3" xfId="7638" hidden="1"/>
    <cellStyle name="Calculation 3" xfId="7670" hidden="1"/>
    <cellStyle name="Calculation 3" xfId="7702" hidden="1"/>
    <cellStyle name="Calculation 3" xfId="7735" hidden="1"/>
    <cellStyle name="Calculation 3" xfId="7767" hidden="1"/>
    <cellStyle name="Calculation 3" xfId="7800" hidden="1"/>
    <cellStyle name="Calculation 3" xfId="7832" hidden="1"/>
    <cellStyle name="Calculation 3" xfId="7865" hidden="1"/>
    <cellStyle name="Calculation 3" xfId="7898" hidden="1"/>
    <cellStyle name="Calculation 3" xfId="7931" hidden="1"/>
    <cellStyle name="Calculation 3" xfId="7964" hidden="1"/>
    <cellStyle name="Calculation 3" xfId="7997" hidden="1"/>
    <cellStyle name="Calculation 3" xfId="8028"/>
    <cellStyle name="Calculation 4" xfId="88"/>
    <cellStyle name="Cálculo" xfId="90"/>
    <cellStyle name="Celda de comprobación" xfId="91"/>
    <cellStyle name="Celda vinculada" xfId="92"/>
    <cellStyle name="Check Cell 2" xfId="93"/>
    <cellStyle name="Check Cell 2 2" xfId="1633"/>
    <cellStyle name="Check Cell 2 3" xfId="2733"/>
    <cellStyle name="Check Cell 3" xfId="210" hidden="1"/>
    <cellStyle name="Check Cell 3" xfId="251" hidden="1"/>
    <cellStyle name="Check Cell 3" xfId="284" hidden="1"/>
    <cellStyle name="Check Cell 3" xfId="317" hidden="1"/>
    <cellStyle name="Check Cell 3" xfId="350" hidden="1"/>
    <cellStyle name="Check Cell 3" xfId="384" hidden="1"/>
    <cellStyle name="Check Cell 3" xfId="417" hidden="1"/>
    <cellStyle name="Check Cell 3" xfId="450" hidden="1"/>
    <cellStyle name="Check Cell 3" xfId="483" hidden="1"/>
    <cellStyle name="Check Cell 3" xfId="516" hidden="1"/>
    <cellStyle name="Check Cell 3" xfId="549" hidden="1"/>
    <cellStyle name="Check Cell 3" xfId="582" hidden="1"/>
    <cellStyle name="Check Cell 3" xfId="619" hidden="1"/>
    <cellStyle name="Check Cell 3" xfId="652" hidden="1"/>
    <cellStyle name="Check Cell 3" xfId="684" hidden="1"/>
    <cellStyle name="Check Cell 3" xfId="716" hidden="1"/>
    <cellStyle name="Check Cell 3" xfId="749" hidden="1"/>
    <cellStyle name="Check Cell 3" xfId="781" hidden="1"/>
    <cellStyle name="Check Cell 3" xfId="814" hidden="1"/>
    <cellStyle name="Check Cell 3" xfId="846" hidden="1"/>
    <cellStyle name="Check Cell 3" xfId="879" hidden="1"/>
    <cellStyle name="Check Cell 3" xfId="912" hidden="1"/>
    <cellStyle name="Check Cell 3" xfId="945" hidden="1"/>
    <cellStyle name="Check Cell 3" xfId="978" hidden="1"/>
    <cellStyle name="Check Cell 3" xfId="1011" hidden="1"/>
    <cellStyle name="Check Cell 3" xfId="1044" hidden="1"/>
    <cellStyle name="Check Cell 3" xfId="1084" hidden="1"/>
    <cellStyle name="Check Cell 3" xfId="1122" hidden="1"/>
    <cellStyle name="Check Cell 3" xfId="1155" hidden="1"/>
    <cellStyle name="Check Cell 3" xfId="1187" hidden="1"/>
    <cellStyle name="Check Cell 3" xfId="1219" hidden="1"/>
    <cellStyle name="Check Cell 3" xfId="1252" hidden="1"/>
    <cellStyle name="Check Cell 3" xfId="1284" hidden="1"/>
    <cellStyle name="Check Cell 3" xfId="1317" hidden="1"/>
    <cellStyle name="Check Cell 3" xfId="1349" hidden="1"/>
    <cellStyle name="Check Cell 3" xfId="1382" hidden="1"/>
    <cellStyle name="Check Cell 3" xfId="1415" hidden="1"/>
    <cellStyle name="Check Cell 3" xfId="1448" hidden="1"/>
    <cellStyle name="Check Cell 3" xfId="1481" hidden="1"/>
    <cellStyle name="Check Cell 3" xfId="1514" hidden="1"/>
    <cellStyle name="Check Cell 3" xfId="1547" hidden="1"/>
    <cellStyle name="Check Cell 3" xfId="1761" hidden="1"/>
    <cellStyle name="Check Cell 3" xfId="1798" hidden="1"/>
    <cellStyle name="Check Cell 3" xfId="1831" hidden="1"/>
    <cellStyle name="Check Cell 3" xfId="1863" hidden="1"/>
    <cellStyle name="Check Cell 3" xfId="1895" hidden="1"/>
    <cellStyle name="Check Cell 3" xfId="1928" hidden="1"/>
    <cellStyle name="Check Cell 3" xfId="1960" hidden="1"/>
    <cellStyle name="Check Cell 3" xfId="1993" hidden="1"/>
    <cellStyle name="Check Cell 3" xfId="2025" hidden="1"/>
    <cellStyle name="Check Cell 3" xfId="2058" hidden="1"/>
    <cellStyle name="Check Cell 3" xfId="2091" hidden="1"/>
    <cellStyle name="Check Cell 3" xfId="2124" hidden="1"/>
    <cellStyle name="Check Cell 3" xfId="2157" hidden="1"/>
    <cellStyle name="Check Cell 3" xfId="2190" hidden="1"/>
    <cellStyle name="Check Cell 3" xfId="2221" hidden="1"/>
    <cellStyle name="Check Cell 3" xfId="2238" hidden="1"/>
    <cellStyle name="Check Cell 3" xfId="2275" hidden="1"/>
    <cellStyle name="Check Cell 3" xfId="2308" hidden="1"/>
    <cellStyle name="Check Cell 3" xfId="2340" hidden="1"/>
    <cellStyle name="Check Cell 3" xfId="2372" hidden="1"/>
    <cellStyle name="Check Cell 3" xfId="2405" hidden="1"/>
    <cellStyle name="Check Cell 3" xfId="2437" hidden="1"/>
    <cellStyle name="Check Cell 3" xfId="2470" hidden="1"/>
    <cellStyle name="Check Cell 3" xfId="2502" hidden="1"/>
    <cellStyle name="Check Cell 3" xfId="2535" hidden="1"/>
    <cellStyle name="Check Cell 3" xfId="2568" hidden="1"/>
    <cellStyle name="Check Cell 3" xfId="2601" hidden="1"/>
    <cellStyle name="Check Cell 3" xfId="2634" hidden="1"/>
    <cellStyle name="Check Cell 3" xfId="2667" hidden="1"/>
    <cellStyle name="Check Cell 3" xfId="2698" hidden="1"/>
    <cellStyle name="Check Cell 3" xfId="2781" hidden="1"/>
    <cellStyle name="Check Cell 3" xfId="2818" hidden="1"/>
    <cellStyle name="Check Cell 3" xfId="2851" hidden="1"/>
    <cellStyle name="Check Cell 3" xfId="2883" hidden="1"/>
    <cellStyle name="Check Cell 3" xfId="2915" hidden="1"/>
    <cellStyle name="Check Cell 3" xfId="2948" hidden="1"/>
    <cellStyle name="Check Cell 3" xfId="2980" hidden="1"/>
    <cellStyle name="Check Cell 3" xfId="3013" hidden="1"/>
    <cellStyle name="Check Cell 3" xfId="3045" hidden="1"/>
    <cellStyle name="Check Cell 3" xfId="3078" hidden="1"/>
    <cellStyle name="Check Cell 3" xfId="3111" hidden="1"/>
    <cellStyle name="Check Cell 3" xfId="3144" hidden="1"/>
    <cellStyle name="Check Cell 3" xfId="3177" hidden="1"/>
    <cellStyle name="Check Cell 3" xfId="3210" hidden="1"/>
    <cellStyle name="Check Cell 3" xfId="3243" hidden="1"/>
    <cellStyle name="Check Cell 3" xfId="3294" hidden="1"/>
    <cellStyle name="Check Cell 3" xfId="3331" hidden="1"/>
    <cellStyle name="Check Cell 3" xfId="3364" hidden="1"/>
    <cellStyle name="Check Cell 3" xfId="3396" hidden="1"/>
    <cellStyle name="Check Cell 3" xfId="3428" hidden="1"/>
    <cellStyle name="Check Cell 3" xfId="3461" hidden="1"/>
    <cellStyle name="Check Cell 3" xfId="3493" hidden="1"/>
    <cellStyle name="Check Cell 3" xfId="3526" hidden="1"/>
    <cellStyle name="Check Cell 3" xfId="3558" hidden="1"/>
    <cellStyle name="Check Cell 3" xfId="3591" hidden="1"/>
    <cellStyle name="Check Cell 3" xfId="3624" hidden="1"/>
    <cellStyle name="Check Cell 3" xfId="3657" hidden="1"/>
    <cellStyle name="Check Cell 3" xfId="3690" hidden="1"/>
    <cellStyle name="Check Cell 3" xfId="3723" hidden="1"/>
    <cellStyle name="Check Cell 3" xfId="3754" hidden="1"/>
    <cellStyle name="Check Cell 3" xfId="3771" hidden="1"/>
    <cellStyle name="Check Cell 3" xfId="3808" hidden="1"/>
    <cellStyle name="Check Cell 3" xfId="3841" hidden="1"/>
    <cellStyle name="Check Cell 3" xfId="3873" hidden="1"/>
    <cellStyle name="Check Cell 3" xfId="3905" hidden="1"/>
    <cellStyle name="Check Cell 3" xfId="3938" hidden="1"/>
    <cellStyle name="Check Cell 3" xfId="3970" hidden="1"/>
    <cellStyle name="Check Cell 3" xfId="4003" hidden="1"/>
    <cellStyle name="Check Cell 3" xfId="4035" hidden="1"/>
    <cellStyle name="Check Cell 3" xfId="4068" hidden="1"/>
    <cellStyle name="Check Cell 3" xfId="4101" hidden="1"/>
    <cellStyle name="Check Cell 3" xfId="4134" hidden="1"/>
    <cellStyle name="Check Cell 3" xfId="4167" hidden="1"/>
    <cellStyle name="Check Cell 3" xfId="4200" hidden="1"/>
    <cellStyle name="Check Cell 3" xfId="4231" hidden="1"/>
    <cellStyle name="Check Cell 3" xfId="4267" hidden="1"/>
    <cellStyle name="Check Cell 3" xfId="4300" hidden="1"/>
    <cellStyle name="Check Cell 3" xfId="4333" hidden="1"/>
    <cellStyle name="Check Cell 3" xfId="4366" hidden="1"/>
    <cellStyle name="Check Cell 3" xfId="4399" hidden="1"/>
    <cellStyle name="Check Cell 3" xfId="4432" hidden="1"/>
    <cellStyle name="Check Cell 3" xfId="4465" hidden="1"/>
    <cellStyle name="Check Cell 3" xfId="4498" hidden="1"/>
    <cellStyle name="Check Cell 3" xfId="4531" hidden="1"/>
    <cellStyle name="Check Cell 3" xfId="4564" hidden="1"/>
    <cellStyle name="Check Cell 3" xfId="4597" hidden="1"/>
    <cellStyle name="Check Cell 3" xfId="4634" hidden="1"/>
    <cellStyle name="Check Cell 3" xfId="4667" hidden="1"/>
    <cellStyle name="Check Cell 3" xfId="4699" hidden="1"/>
    <cellStyle name="Check Cell 3" xfId="4731" hidden="1"/>
    <cellStyle name="Check Cell 3" xfId="4764" hidden="1"/>
    <cellStyle name="Check Cell 3" xfId="4796" hidden="1"/>
    <cellStyle name="Check Cell 3" xfId="4829" hidden="1"/>
    <cellStyle name="Check Cell 3" xfId="4861" hidden="1"/>
    <cellStyle name="Check Cell 3" xfId="4894" hidden="1"/>
    <cellStyle name="Check Cell 3" xfId="4927" hidden="1"/>
    <cellStyle name="Check Cell 3" xfId="4960" hidden="1"/>
    <cellStyle name="Check Cell 3" xfId="4993" hidden="1"/>
    <cellStyle name="Check Cell 3" xfId="5026" hidden="1"/>
    <cellStyle name="Check Cell 3" xfId="5059" hidden="1"/>
    <cellStyle name="Check Cell 3" xfId="5099" hidden="1"/>
    <cellStyle name="Check Cell 3" xfId="5136" hidden="1"/>
    <cellStyle name="Check Cell 3" xfId="5169" hidden="1"/>
    <cellStyle name="Check Cell 3" xfId="5201" hidden="1"/>
    <cellStyle name="Check Cell 3" xfId="5233" hidden="1"/>
    <cellStyle name="Check Cell 3" xfId="5266" hidden="1"/>
    <cellStyle name="Check Cell 3" xfId="5298" hidden="1"/>
    <cellStyle name="Check Cell 3" xfId="5331" hidden="1"/>
    <cellStyle name="Check Cell 3" xfId="5363" hidden="1"/>
    <cellStyle name="Check Cell 3" xfId="5396" hidden="1"/>
    <cellStyle name="Check Cell 3" xfId="5429" hidden="1"/>
    <cellStyle name="Check Cell 3" xfId="5462" hidden="1"/>
    <cellStyle name="Check Cell 3" xfId="5495" hidden="1"/>
    <cellStyle name="Check Cell 3" xfId="5528" hidden="1"/>
    <cellStyle name="Check Cell 3" xfId="5561" hidden="1"/>
    <cellStyle name="Check Cell 3" xfId="5612" hidden="1"/>
    <cellStyle name="Check Cell 3" xfId="5649" hidden="1"/>
    <cellStyle name="Check Cell 3" xfId="5682" hidden="1"/>
    <cellStyle name="Check Cell 3" xfId="5714" hidden="1"/>
    <cellStyle name="Check Cell 3" xfId="5746" hidden="1"/>
    <cellStyle name="Check Cell 3" xfId="5779" hidden="1"/>
    <cellStyle name="Check Cell 3" xfId="5811" hidden="1"/>
    <cellStyle name="Check Cell 3" xfId="5844" hidden="1"/>
    <cellStyle name="Check Cell 3" xfId="5876" hidden="1"/>
    <cellStyle name="Check Cell 3" xfId="5909" hidden="1"/>
    <cellStyle name="Check Cell 3" xfId="5942" hidden="1"/>
    <cellStyle name="Check Cell 3" xfId="5975" hidden="1"/>
    <cellStyle name="Check Cell 3" xfId="6008" hidden="1"/>
    <cellStyle name="Check Cell 3" xfId="6041" hidden="1"/>
    <cellStyle name="Check Cell 3" xfId="6072" hidden="1"/>
    <cellStyle name="Check Cell 3" xfId="6089" hidden="1"/>
    <cellStyle name="Check Cell 3" xfId="6126" hidden="1"/>
    <cellStyle name="Check Cell 3" xfId="6159" hidden="1"/>
    <cellStyle name="Check Cell 3" xfId="6191" hidden="1"/>
    <cellStyle name="Check Cell 3" xfId="6223" hidden="1"/>
    <cellStyle name="Check Cell 3" xfId="6256" hidden="1"/>
    <cellStyle name="Check Cell 3" xfId="6288" hidden="1"/>
    <cellStyle name="Check Cell 3" xfId="6321" hidden="1"/>
    <cellStyle name="Check Cell 3" xfId="6353" hidden="1"/>
    <cellStyle name="Check Cell 3" xfId="6386" hidden="1"/>
    <cellStyle name="Check Cell 3" xfId="6419" hidden="1"/>
    <cellStyle name="Check Cell 3" xfId="6452" hidden="1"/>
    <cellStyle name="Check Cell 3" xfId="6485" hidden="1"/>
    <cellStyle name="Check Cell 3" xfId="6518" hidden="1"/>
    <cellStyle name="Check Cell 3" xfId="6549" hidden="1"/>
    <cellStyle name="Check Cell 3" xfId="6577" hidden="1"/>
    <cellStyle name="Check Cell 3" xfId="6614" hidden="1"/>
    <cellStyle name="Check Cell 3" xfId="6647" hidden="1"/>
    <cellStyle name="Check Cell 3" xfId="6679" hidden="1"/>
    <cellStyle name="Check Cell 3" xfId="6711" hidden="1"/>
    <cellStyle name="Check Cell 3" xfId="6744" hidden="1"/>
    <cellStyle name="Check Cell 3" xfId="6776" hidden="1"/>
    <cellStyle name="Check Cell 3" xfId="6809" hidden="1"/>
    <cellStyle name="Check Cell 3" xfId="6841" hidden="1"/>
    <cellStyle name="Check Cell 3" xfId="6874" hidden="1"/>
    <cellStyle name="Check Cell 3" xfId="6907" hidden="1"/>
    <cellStyle name="Check Cell 3" xfId="6940" hidden="1"/>
    <cellStyle name="Check Cell 3" xfId="6973" hidden="1"/>
    <cellStyle name="Check Cell 3" xfId="7006" hidden="1"/>
    <cellStyle name="Check Cell 3" xfId="7039" hidden="1"/>
    <cellStyle name="Check Cell 3" xfId="7090" hidden="1"/>
    <cellStyle name="Check Cell 3" xfId="7127" hidden="1"/>
    <cellStyle name="Check Cell 3" xfId="7160" hidden="1"/>
    <cellStyle name="Check Cell 3" xfId="7192" hidden="1"/>
    <cellStyle name="Check Cell 3" xfId="7224" hidden="1"/>
    <cellStyle name="Check Cell 3" xfId="7257" hidden="1"/>
    <cellStyle name="Check Cell 3" xfId="7289" hidden="1"/>
    <cellStyle name="Check Cell 3" xfId="7322" hidden="1"/>
    <cellStyle name="Check Cell 3" xfId="7354" hidden="1"/>
    <cellStyle name="Check Cell 3" xfId="7387" hidden="1"/>
    <cellStyle name="Check Cell 3" xfId="7420" hidden="1"/>
    <cellStyle name="Check Cell 3" xfId="7453" hidden="1"/>
    <cellStyle name="Check Cell 3" xfId="7486" hidden="1"/>
    <cellStyle name="Check Cell 3" xfId="7519" hidden="1"/>
    <cellStyle name="Check Cell 3" xfId="7550" hidden="1"/>
    <cellStyle name="Check Cell 3" xfId="7567" hidden="1"/>
    <cellStyle name="Check Cell 3" xfId="7604" hidden="1"/>
    <cellStyle name="Check Cell 3" xfId="7637" hidden="1"/>
    <cellStyle name="Check Cell 3" xfId="7669" hidden="1"/>
    <cellStyle name="Check Cell 3" xfId="7701" hidden="1"/>
    <cellStyle name="Check Cell 3" xfId="7734" hidden="1"/>
    <cellStyle name="Check Cell 3" xfId="7766" hidden="1"/>
    <cellStyle name="Check Cell 3" xfId="7799" hidden="1"/>
    <cellStyle name="Check Cell 3" xfId="7831" hidden="1"/>
    <cellStyle name="Check Cell 3" xfId="7864" hidden="1"/>
    <cellStyle name="Check Cell 3" xfId="7897" hidden="1"/>
    <cellStyle name="Check Cell 3" xfId="7930" hidden="1"/>
    <cellStyle name="Check Cell 3" xfId="7963" hidden="1"/>
    <cellStyle name="Check Cell 3" xfId="7996" hidden="1"/>
    <cellStyle name="Check Cell 3" xfId="8027"/>
    <cellStyle name="Cím" xfId="94"/>
    <cellStyle name="Címsor 1" xfId="95"/>
    <cellStyle name="Címsor 2" xfId="96"/>
    <cellStyle name="Címsor 3" xfId="97"/>
    <cellStyle name="Címsor 4" xfId="98"/>
    <cellStyle name="Comma 2" xfId="1596"/>
    <cellStyle name="Comma 2 2" xfId="1597"/>
    <cellStyle name="Comma 2 3" xfId="1598"/>
    <cellStyle name="Comma 2 4" xfId="1599"/>
    <cellStyle name="Comma 3" xfId="1600"/>
    <cellStyle name="Comma 3 2" xfId="1601"/>
    <cellStyle name="Comma 3 2 2" xfId="1602"/>
    <cellStyle name="Comma 4" xfId="1565"/>
    <cellStyle name="Comma 5" xfId="2734"/>
    <cellStyle name="Comma 6" xfId="1561"/>
    <cellStyle name="Currency 2" xfId="1603"/>
    <cellStyle name="Dezimal_Markov Calculation" xfId="1604"/>
    <cellStyle name="Dziesiętny 2" xfId="1605"/>
    <cellStyle name="Dziesiętny 2 2" xfId="1606"/>
    <cellStyle name="Ellenőrzőcella" xfId="99"/>
    <cellStyle name="Encabezado 4" xfId="100"/>
    <cellStyle name="Énfasis1" xfId="101"/>
    <cellStyle name="Énfasis2" xfId="102"/>
    <cellStyle name="Énfasis3" xfId="103"/>
    <cellStyle name="Énfasis4" xfId="104"/>
    <cellStyle name="Énfasis5" xfId="105"/>
    <cellStyle name="Énfasis6" xfId="106"/>
    <cellStyle name="Entrada" xfId="107"/>
    <cellStyle name="Euro" xfId="1607"/>
    <cellStyle name="Explanatory Text 2" xfId="109"/>
    <cellStyle name="Explanatory Text 2 2" xfId="1608"/>
    <cellStyle name="Explanatory Text 2 3" xfId="2735"/>
    <cellStyle name="Explanatory Text 3" xfId="213" hidden="1"/>
    <cellStyle name="Explanatory Text 3" xfId="259" hidden="1"/>
    <cellStyle name="Explanatory Text 3" xfId="292" hidden="1"/>
    <cellStyle name="Explanatory Text 3" xfId="325" hidden="1"/>
    <cellStyle name="Explanatory Text 3" xfId="358" hidden="1"/>
    <cellStyle name="Explanatory Text 3" xfId="392" hidden="1"/>
    <cellStyle name="Explanatory Text 3" xfId="425" hidden="1"/>
    <cellStyle name="Explanatory Text 3" xfId="458" hidden="1"/>
    <cellStyle name="Explanatory Text 3" xfId="491" hidden="1"/>
    <cellStyle name="Explanatory Text 3" xfId="524" hidden="1"/>
    <cellStyle name="Explanatory Text 3" xfId="557" hidden="1"/>
    <cellStyle name="Explanatory Text 3" xfId="590" hidden="1"/>
    <cellStyle name="Explanatory Text 3" xfId="627" hidden="1"/>
    <cellStyle name="Explanatory Text 3" xfId="660" hidden="1"/>
    <cellStyle name="Explanatory Text 3" xfId="692" hidden="1"/>
    <cellStyle name="Explanatory Text 3" xfId="724" hidden="1"/>
    <cellStyle name="Explanatory Text 3" xfId="757" hidden="1"/>
    <cellStyle name="Explanatory Text 3" xfId="789" hidden="1"/>
    <cellStyle name="Explanatory Text 3" xfId="822" hidden="1"/>
    <cellStyle name="Explanatory Text 3" xfId="854" hidden="1"/>
    <cellStyle name="Explanatory Text 3" xfId="887" hidden="1"/>
    <cellStyle name="Explanatory Text 3" xfId="920" hidden="1"/>
    <cellStyle name="Explanatory Text 3" xfId="953" hidden="1"/>
    <cellStyle name="Explanatory Text 3" xfId="986" hidden="1"/>
    <cellStyle name="Explanatory Text 3" xfId="1019" hidden="1"/>
    <cellStyle name="Explanatory Text 3" xfId="1052" hidden="1"/>
    <cellStyle name="Explanatory Text 3" xfId="1092" hidden="1"/>
    <cellStyle name="Explanatory Text 3" xfId="1130" hidden="1"/>
    <cellStyle name="Explanatory Text 3" xfId="1163" hidden="1"/>
    <cellStyle name="Explanatory Text 3" xfId="1195" hidden="1"/>
    <cellStyle name="Explanatory Text 3" xfId="1227" hidden="1"/>
    <cellStyle name="Explanatory Text 3" xfId="1260" hidden="1"/>
    <cellStyle name="Explanatory Text 3" xfId="1292" hidden="1"/>
    <cellStyle name="Explanatory Text 3" xfId="1325" hidden="1"/>
    <cellStyle name="Explanatory Text 3" xfId="1357" hidden="1"/>
    <cellStyle name="Explanatory Text 3" xfId="1390" hidden="1"/>
    <cellStyle name="Explanatory Text 3" xfId="1423" hidden="1"/>
    <cellStyle name="Explanatory Text 3" xfId="1456" hidden="1"/>
    <cellStyle name="Explanatory Text 3" xfId="1489" hidden="1"/>
    <cellStyle name="Explanatory Text 3" xfId="1522" hidden="1"/>
    <cellStyle name="Explanatory Text 3" xfId="1555" hidden="1"/>
    <cellStyle name="Explanatory Text 3" xfId="1769" hidden="1"/>
    <cellStyle name="Explanatory Text 3" xfId="1806" hidden="1"/>
    <cellStyle name="Explanatory Text 3" xfId="1839" hidden="1"/>
    <cellStyle name="Explanatory Text 3" xfId="1871" hidden="1"/>
    <cellStyle name="Explanatory Text 3" xfId="1903" hidden="1"/>
    <cellStyle name="Explanatory Text 3" xfId="1936" hidden="1"/>
    <cellStyle name="Explanatory Text 3" xfId="1968" hidden="1"/>
    <cellStyle name="Explanatory Text 3" xfId="2001" hidden="1"/>
    <cellStyle name="Explanatory Text 3" xfId="2033" hidden="1"/>
    <cellStyle name="Explanatory Text 3" xfId="2066" hidden="1"/>
    <cellStyle name="Explanatory Text 3" xfId="2099" hidden="1"/>
    <cellStyle name="Explanatory Text 3" xfId="2132" hidden="1"/>
    <cellStyle name="Explanatory Text 3" xfId="2165" hidden="1"/>
    <cellStyle name="Explanatory Text 3" xfId="2198" hidden="1"/>
    <cellStyle name="Explanatory Text 3" xfId="1736" hidden="1"/>
    <cellStyle name="Explanatory Text 3" xfId="2246" hidden="1"/>
    <cellStyle name="Explanatory Text 3" xfId="2283" hidden="1"/>
    <cellStyle name="Explanatory Text 3" xfId="2316" hidden="1"/>
    <cellStyle name="Explanatory Text 3" xfId="2348" hidden="1"/>
    <cellStyle name="Explanatory Text 3" xfId="2380" hidden="1"/>
    <cellStyle name="Explanatory Text 3" xfId="2413" hidden="1"/>
    <cellStyle name="Explanatory Text 3" xfId="2445" hidden="1"/>
    <cellStyle name="Explanatory Text 3" xfId="2478" hidden="1"/>
    <cellStyle name="Explanatory Text 3" xfId="2510" hidden="1"/>
    <cellStyle name="Explanatory Text 3" xfId="2543" hidden="1"/>
    <cellStyle name="Explanatory Text 3" xfId="2576" hidden="1"/>
    <cellStyle name="Explanatory Text 3" xfId="2609" hidden="1"/>
    <cellStyle name="Explanatory Text 3" xfId="2642" hidden="1"/>
    <cellStyle name="Explanatory Text 3" xfId="2675" hidden="1"/>
    <cellStyle name="Explanatory Text 3" xfId="1059" hidden="1"/>
    <cellStyle name="Explanatory Text 3" xfId="2789" hidden="1"/>
    <cellStyle name="Explanatory Text 3" xfId="2826" hidden="1"/>
    <cellStyle name="Explanatory Text 3" xfId="2859" hidden="1"/>
    <cellStyle name="Explanatory Text 3" xfId="2891" hidden="1"/>
    <cellStyle name="Explanatory Text 3" xfId="2923" hidden="1"/>
    <cellStyle name="Explanatory Text 3" xfId="2956" hidden="1"/>
    <cellStyle name="Explanatory Text 3" xfId="2988" hidden="1"/>
    <cellStyle name="Explanatory Text 3" xfId="3021" hidden="1"/>
    <cellStyle name="Explanatory Text 3" xfId="3053" hidden="1"/>
    <cellStyle name="Explanatory Text 3" xfId="3086" hidden="1"/>
    <cellStyle name="Explanatory Text 3" xfId="3119" hidden="1"/>
    <cellStyle name="Explanatory Text 3" xfId="3152" hidden="1"/>
    <cellStyle name="Explanatory Text 3" xfId="3185" hidden="1"/>
    <cellStyle name="Explanatory Text 3" xfId="3218" hidden="1"/>
    <cellStyle name="Explanatory Text 3" xfId="3251" hidden="1"/>
    <cellStyle name="Explanatory Text 3" xfId="3302" hidden="1"/>
    <cellStyle name="Explanatory Text 3" xfId="3339" hidden="1"/>
    <cellStyle name="Explanatory Text 3" xfId="3372" hidden="1"/>
    <cellStyle name="Explanatory Text 3" xfId="3404" hidden="1"/>
    <cellStyle name="Explanatory Text 3" xfId="3436" hidden="1"/>
    <cellStyle name="Explanatory Text 3" xfId="3469" hidden="1"/>
    <cellStyle name="Explanatory Text 3" xfId="3501" hidden="1"/>
    <cellStyle name="Explanatory Text 3" xfId="3534" hidden="1"/>
    <cellStyle name="Explanatory Text 3" xfId="3566" hidden="1"/>
    <cellStyle name="Explanatory Text 3" xfId="3599" hidden="1"/>
    <cellStyle name="Explanatory Text 3" xfId="3632" hidden="1"/>
    <cellStyle name="Explanatory Text 3" xfId="3665" hidden="1"/>
    <cellStyle name="Explanatory Text 3" xfId="3698" hidden="1"/>
    <cellStyle name="Explanatory Text 3" xfId="3731" hidden="1"/>
    <cellStyle name="Explanatory Text 3" xfId="3269" hidden="1"/>
    <cellStyle name="Explanatory Text 3" xfId="3779" hidden="1"/>
    <cellStyle name="Explanatory Text 3" xfId="3816" hidden="1"/>
    <cellStyle name="Explanatory Text 3" xfId="3849" hidden="1"/>
    <cellStyle name="Explanatory Text 3" xfId="3881" hidden="1"/>
    <cellStyle name="Explanatory Text 3" xfId="3913" hidden="1"/>
    <cellStyle name="Explanatory Text 3" xfId="3946" hidden="1"/>
    <cellStyle name="Explanatory Text 3" xfId="3978" hidden="1"/>
    <cellStyle name="Explanatory Text 3" xfId="4011" hidden="1"/>
    <cellStyle name="Explanatory Text 3" xfId="4043" hidden="1"/>
    <cellStyle name="Explanatory Text 3" xfId="4076" hidden="1"/>
    <cellStyle name="Explanatory Text 3" xfId="4109" hidden="1"/>
    <cellStyle name="Explanatory Text 3" xfId="4142" hidden="1"/>
    <cellStyle name="Explanatory Text 3" xfId="4175" hidden="1"/>
    <cellStyle name="Explanatory Text 3" xfId="4208" hidden="1"/>
    <cellStyle name="Explanatory Text 3" xfId="4246" hidden="1"/>
    <cellStyle name="Explanatory Text 3" xfId="4275" hidden="1"/>
    <cellStyle name="Explanatory Text 3" xfId="4308" hidden="1"/>
    <cellStyle name="Explanatory Text 3" xfId="4341" hidden="1"/>
    <cellStyle name="Explanatory Text 3" xfId="4374" hidden="1"/>
    <cellStyle name="Explanatory Text 3" xfId="4407" hidden="1"/>
    <cellStyle name="Explanatory Text 3" xfId="4440" hidden="1"/>
    <cellStyle name="Explanatory Text 3" xfId="4473" hidden="1"/>
    <cellStyle name="Explanatory Text 3" xfId="4506" hidden="1"/>
    <cellStyle name="Explanatory Text 3" xfId="4539" hidden="1"/>
    <cellStyle name="Explanatory Text 3" xfId="4572" hidden="1"/>
    <cellStyle name="Explanatory Text 3" xfId="4605" hidden="1"/>
    <cellStyle name="Explanatory Text 3" xfId="4642" hidden="1"/>
    <cellStyle name="Explanatory Text 3" xfId="4675" hidden="1"/>
    <cellStyle name="Explanatory Text 3" xfId="4707" hidden="1"/>
    <cellStyle name="Explanatory Text 3" xfId="4739" hidden="1"/>
    <cellStyle name="Explanatory Text 3" xfId="4772" hidden="1"/>
    <cellStyle name="Explanatory Text 3" xfId="4804" hidden="1"/>
    <cellStyle name="Explanatory Text 3" xfId="4837" hidden="1"/>
    <cellStyle name="Explanatory Text 3" xfId="4869" hidden="1"/>
    <cellStyle name="Explanatory Text 3" xfId="4902" hidden="1"/>
    <cellStyle name="Explanatory Text 3" xfId="4935" hidden="1"/>
    <cellStyle name="Explanatory Text 3" xfId="4968" hidden="1"/>
    <cellStyle name="Explanatory Text 3" xfId="5001" hidden="1"/>
    <cellStyle name="Explanatory Text 3" xfId="5034" hidden="1"/>
    <cellStyle name="Explanatory Text 3" xfId="5067" hidden="1"/>
    <cellStyle name="Explanatory Text 3" xfId="5107" hidden="1"/>
    <cellStyle name="Explanatory Text 3" xfId="5144" hidden="1"/>
    <cellStyle name="Explanatory Text 3" xfId="5177" hidden="1"/>
    <cellStyle name="Explanatory Text 3" xfId="5209" hidden="1"/>
    <cellStyle name="Explanatory Text 3" xfId="5241" hidden="1"/>
    <cellStyle name="Explanatory Text 3" xfId="5274" hidden="1"/>
    <cellStyle name="Explanatory Text 3" xfId="5306" hidden="1"/>
    <cellStyle name="Explanatory Text 3" xfId="5339" hidden="1"/>
    <cellStyle name="Explanatory Text 3" xfId="5371" hidden="1"/>
    <cellStyle name="Explanatory Text 3" xfId="5404" hidden="1"/>
    <cellStyle name="Explanatory Text 3" xfId="5437" hidden="1"/>
    <cellStyle name="Explanatory Text 3" xfId="5470" hidden="1"/>
    <cellStyle name="Explanatory Text 3" xfId="5503" hidden="1"/>
    <cellStyle name="Explanatory Text 3" xfId="5536" hidden="1"/>
    <cellStyle name="Explanatory Text 3" xfId="5569" hidden="1"/>
    <cellStyle name="Explanatory Text 3" xfId="5620" hidden="1"/>
    <cellStyle name="Explanatory Text 3" xfId="5657" hidden="1"/>
    <cellStyle name="Explanatory Text 3" xfId="5690" hidden="1"/>
    <cellStyle name="Explanatory Text 3" xfId="5722" hidden="1"/>
    <cellStyle name="Explanatory Text 3" xfId="5754" hidden="1"/>
    <cellStyle name="Explanatory Text 3" xfId="5787" hidden="1"/>
    <cellStyle name="Explanatory Text 3" xfId="5819" hidden="1"/>
    <cellStyle name="Explanatory Text 3" xfId="5852" hidden="1"/>
    <cellStyle name="Explanatory Text 3" xfId="5884" hidden="1"/>
    <cellStyle name="Explanatory Text 3" xfId="5917" hidden="1"/>
    <cellStyle name="Explanatory Text 3" xfId="5950" hidden="1"/>
    <cellStyle name="Explanatory Text 3" xfId="5983" hidden="1"/>
    <cellStyle name="Explanatory Text 3" xfId="6016" hidden="1"/>
    <cellStyle name="Explanatory Text 3" xfId="6049" hidden="1"/>
    <cellStyle name="Explanatory Text 3" xfId="5587" hidden="1"/>
    <cellStyle name="Explanatory Text 3" xfId="6097" hidden="1"/>
    <cellStyle name="Explanatory Text 3" xfId="6134" hidden="1"/>
    <cellStyle name="Explanatory Text 3" xfId="6167" hidden="1"/>
    <cellStyle name="Explanatory Text 3" xfId="6199" hidden="1"/>
    <cellStyle name="Explanatory Text 3" xfId="6231" hidden="1"/>
    <cellStyle name="Explanatory Text 3" xfId="6264" hidden="1"/>
    <cellStyle name="Explanatory Text 3" xfId="6296" hidden="1"/>
    <cellStyle name="Explanatory Text 3" xfId="6329" hidden="1"/>
    <cellStyle name="Explanatory Text 3" xfId="6361" hidden="1"/>
    <cellStyle name="Explanatory Text 3" xfId="6394" hidden="1"/>
    <cellStyle name="Explanatory Text 3" xfId="6427" hidden="1"/>
    <cellStyle name="Explanatory Text 3" xfId="6460" hidden="1"/>
    <cellStyle name="Explanatory Text 3" xfId="6493" hidden="1"/>
    <cellStyle name="Explanatory Text 3" xfId="6526" hidden="1"/>
    <cellStyle name="Explanatory Text 3" xfId="5074" hidden="1"/>
    <cellStyle name="Explanatory Text 3" xfId="6585" hidden="1"/>
    <cellStyle name="Explanatory Text 3" xfId="6622" hidden="1"/>
    <cellStyle name="Explanatory Text 3" xfId="6655" hidden="1"/>
    <cellStyle name="Explanatory Text 3" xfId="6687" hidden="1"/>
    <cellStyle name="Explanatory Text 3" xfId="6719" hidden="1"/>
    <cellStyle name="Explanatory Text 3" xfId="6752" hidden="1"/>
    <cellStyle name="Explanatory Text 3" xfId="6784" hidden="1"/>
    <cellStyle name="Explanatory Text 3" xfId="6817" hidden="1"/>
    <cellStyle name="Explanatory Text 3" xfId="6849" hidden="1"/>
    <cellStyle name="Explanatory Text 3" xfId="6882" hidden="1"/>
    <cellStyle name="Explanatory Text 3" xfId="6915" hidden="1"/>
    <cellStyle name="Explanatory Text 3" xfId="6948" hidden="1"/>
    <cellStyle name="Explanatory Text 3" xfId="6981" hidden="1"/>
    <cellStyle name="Explanatory Text 3" xfId="7014" hidden="1"/>
    <cellStyle name="Explanatory Text 3" xfId="7047" hidden="1"/>
    <cellStyle name="Explanatory Text 3" xfId="7098" hidden="1"/>
    <cellStyle name="Explanatory Text 3" xfId="7135" hidden="1"/>
    <cellStyle name="Explanatory Text 3" xfId="7168" hidden="1"/>
    <cellStyle name="Explanatory Text 3" xfId="7200" hidden="1"/>
    <cellStyle name="Explanatory Text 3" xfId="7232" hidden="1"/>
    <cellStyle name="Explanatory Text 3" xfId="7265" hidden="1"/>
    <cellStyle name="Explanatory Text 3" xfId="7297" hidden="1"/>
    <cellStyle name="Explanatory Text 3" xfId="7330" hidden="1"/>
    <cellStyle name="Explanatory Text 3" xfId="7362" hidden="1"/>
    <cellStyle name="Explanatory Text 3" xfId="7395" hidden="1"/>
    <cellStyle name="Explanatory Text 3" xfId="7428" hidden="1"/>
    <cellStyle name="Explanatory Text 3" xfId="7461" hidden="1"/>
    <cellStyle name="Explanatory Text 3" xfId="7494" hidden="1"/>
    <cellStyle name="Explanatory Text 3" xfId="7527" hidden="1"/>
    <cellStyle name="Explanatory Text 3" xfId="7065" hidden="1"/>
    <cellStyle name="Explanatory Text 3" xfId="7575" hidden="1"/>
    <cellStyle name="Explanatory Text 3" xfId="7612" hidden="1"/>
    <cellStyle name="Explanatory Text 3" xfId="7645" hidden="1"/>
    <cellStyle name="Explanatory Text 3" xfId="7677" hidden="1"/>
    <cellStyle name="Explanatory Text 3" xfId="7709" hidden="1"/>
    <cellStyle name="Explanatory Text 3" xfId="7742" hidden="1"/>
    <cellStyle name="Explanatory Text 3" xfId="7774" hidden="1"/>
    <cellStyle name="Explanatory Text 3" xfId="7807" hidden="1"/>
    <cellStyle name="Explanatory Text 3" xfId="7839" hidden="1"/>
    <cellStyle name="Explanatory Text 3" xfId="7872" hidden="1"/>
    <cellStyle name="Explanatory Text 3" xfId="7905" hidden="1"/>
    <cellStyle name="Explanatory Text 3" xfId="7938" hidden="1"/>
    <cellStyle name="Explanatory Text 3" xfId="7971" hidden="1"/>
    <cellStyle name="Explanatory Text 3" xfId="8004" hidden="1"/>
    <cellStyle name="Explanatory Text 3" xfId="1718"/>
    <cellStyle name="Explanatory Text 3 2" xfId="1609"/>
    <cellStyle name="Explanatory Text 4" xfId="108"/>
    <cellStyle name="Figyelmeztetés" xfId="110"/>
    <cellStyle name="Good 2" xfId="111"/>
    <cellStyle name="Good 2 2" xfId="1610"/>
    <cellStyle name="Good 2 3" xfId="2736"/>
    <cellStyle name="Good 3" xfId="204" hidden="1"/>
    <cellStyle name="Good 3" xfId="254" hidden="1"/>
    <cellStyle name="Good 3" xfId="287" hidden="1"/>
    <cellStyle name="Good 3" xfId="320" hidden="1"/>
    <cellStyle name="Good 3" xfId="353" hidden="1"/>
    <cellStyle name="Good 3" xfId="387" hidden="1"/>
    <cellStyle name="Good 3" xfId="420" hidden="1"/>
    <cellStyle name="Good 3" xfId="453" hidden="1"/>
    <cellStyle name="Good 3" xfId="486" hidden="1"/>
    <cellStyle name="Good 3" xfId="519" hidden="1"/>
    <cellStyle name="Good 3" xfId="552" hidden="1"/>
    <cellStyle name="Good 3" xfId="585" hidden="1"/>
    <cellStyle name="Good 3" xfId="622" hidden="1"/>
    <cellStyle name="Good 3" xfId="655" hidden="1"/>
    <cellStyle name="Good 3" xfId="687" hidden="1"/>
    <cellStyle name="Good 3" xfId="719" hidden="1"/>
    <cellStyle name="Good 3" xfId="752" hidden="1"/>
    <cellStyle name="Good 3" xfId="784" hidden="1"/>
    <cellStyle name="Good 3" xfId="817" hidden="1"/>
    <cellStyle name="Good 3" xfId="849" hidden="1"/>
    <cellStyle name="Good 3" xfId="882" hidden="1"/>
    <cellStyle name="Good 3" xfId="915" hidden="1"/>
    <cellStyle name="Good 3" xfId="948" hidden="1"/>
    <cellStyle name="Good 3" xfId="981" hidden="1"/>
    <cellStyle name="Good 3" xfId="1014" hidden="1"/>
    <cellStyle name="Good 3" xfId="1047" hidden="1"/>
    <cellStyle name="Good 3" xfId="1087" hidden="1"/>
    <cellStyle name="Good 3" xfId="1125" hidden="1"/>
    <cellStyle name="Good 3" xfId="1158" hidden="1"/>
    <cellStyle name="Good 3" xfId="1190" hidden="1"/>
    <cellStyle name="Good 3" xfId="1222" hidden="1"/>
    <cellStyle name="Good 3" xfId="1255" hidden="1"/>
    <cellStyle name="Good 3" xfId="1287" hidden="1"/>
    <cellStyle name="Good 3" xfId="1320" hidden="1"/>
    <cellStyle name="Good 3" xfId="1352" hidden="1"/>
    <cellStyle name="Good 3" xfId="1385" hidden="1"/>
    <cellStyle name="Good 3" xfId="1418" hidden="1"/>
    <cellStyle name="Good 3" xfId="1451" hidden="1"/>
    <cellStyle name="Good 3" xfId="1484" hidden="1"/>
    <cellStyle name="Good 3" xfId="1517" hidden="1"/>
    <cellStyle name="Good 3" xfId="1550" hidden="1"/>
    <cellStyle name="Good 3" xfId="1764" hidden="1"/>
    <cellStyle name="Good 3" xfId="1801" hidden="1"/>
    <cellStyle name="Good 3" xfId="1834" hidden="1"/>
    <cellStyle name="Good 3" xfId="1866" hidden="1"/>
    <cellStyle name="Good 3" xfId="1898" hidden="1"/>
    <cellStyle name="Good 3" xfId="1931" hidden="1"/>
    <cellStyle name="Good 3" xfId="1963" hidden="1"/>
    <cellStyle name="Good 3" xfId="1996" hidden="1"/>
    <cellStyle name="Good 3" xfId="2028" hidden="1"/>
    <cellStyle name="Good 3" xfId="2061" hidden="1"/>
    <cellStyle name="Good 3" xfId="2094" hidden="1"/>
    <cellStyle name="Good 3" xfId="2127" hidden="1"/>
    <cellStyle name="Good 3" xfId="2160" hidden="1"/>
    <cellStyle name="Good 3" xfId="2193" hidden="1"/>
    <cellStyle name="Good 3" xfId="2224" hidden="1"/>
    <cellStyle name="Good 3" xfId="2241" hidden="1"/>
    <cellStyle name="Good 3" xfId="2278" hidden="1"/>
    <cellStyle name="Good 3" xfId="2311" hidden="1"/>
    <cellStyle name="Good 3" xfId="2343" hidden="1"/>
    <cellStyle name="Good 3" xfId="2375" hidden="1"/>
    <cellStyle name="Good 3" xfId="2408" hidden="1"/>
    <cellStyle name="Good 3" xfId="2440" hidden="1"/>
    <cellStyle name="Good 3" xfId="2473" hidden="1"/>
    <cellStyle name="Good 3" xfId="2505" hidden="1"/>
    <cellStyle name="Good 3" xfId="2538" hidden="1"/>
    <cellStyle name="Good 3" xfId="2571" hidden="1"/>
    <cellStyle name="Good 3" xfId="2604" hidden="1"/>
    <cellStyle name="Good 3" xfId="2637" hidden="1"/>
    <cellStyle name="Good 3" xfId="2670" hidden="1"/>
    <cellStyle name="Good 3" xfId="2701" hidden="1"/>
    <cellStyle name="Good 3" xfId="2784" hidden="1"/>
    <cellStyle name="Good 3" xfId="2821" hidden="1"/>
    <cellStyle name="Good 3" xfId="2854" hidden="1"/>
    <cellStyle name="Good 3" xfId="2886" hidden="1"/>
    <cellStyle name="Good 3" xfId="2918" hidden="1"/>
    <cellStyle name="Good 3" xfId="2951" hidden="1"/>
    <cellStyle name="Good 3" xfId="2983" hidden="1"/>
    <cellStyle name="Good 3" xfId="3016" hidden="1"/>
    <cellStyle name="Good 3" xfId="3048" hidden="1"/>
    <cellStyle name="Good 3" xfId="3081" hidden="1"/>
    <cellStyle name="Good 3" xfId="3114" hidden="1"/>
    <cellStyle name="Good 3" xfId="3147" hidden="1"/>
    <cellStyle name="Good 3" xfId="3180" hidden="1"/>
    <cellStyle name="Good 3" xfId="3213" hidden="1"/>
    <cellStyle name="Good 3" xfId="3246" hidden="1"/>
    <cellStyle name="Good 3" xfId="3297" hidden="1"/>
    <cellStyle name="Good 3" xfId="3334" hidden="1"/>
    <cellStyle name="Good 3" xfId="3367" hidden="1"/>
    <cellStyle name="Good 3" xfId="3399" hidden="1"/>
    <cellStyle name="Good 3" xfId="3431" hidden="1"/>
    <cellStyle name="Good 3" xfId="3464" hidden="1"/>
    <cellStyle name="Good 3" xfId="3496" hidden="1"/>
    <cellStyle name="Good 3" xfId="3529" hidden="1"/>
    <cellStyle name="Good 3" xfId="3561" hidden="1"/>
    <cellStyle name="Good 3" xfId="3594" hidden="1"/>
    <cellStyle name="Good 3" xfId="3627" hidden="1"/>
    <cellStyle name="Good 3" xfId="3660" hidden="1"/>
    <cellStyle name="Good 3" xfId="3693" hidden="1"/>
    <cellStyle name="Good 3" xfId="3726" hidden="1"/>
    <cellStyle name="Good 3" xfId="3757" hidden="1"/>
    <cellStyle name="Good 3" xfId="3774" hidden="1"/>
    <cellStyle name="Good 3" xfId="3811" hidden="1"/>
    <cellStyle name="Good 3" xfId="3844" hidden="1"/>
    <cellStyle name="Good 3" xfId="3876" hidden="1"/>
    <cellStyle name="Good 3" xfId="3908" hidden="1"/>
    <cellStyle name="Good 3" xfId="3941" hidden="1"/>
    <cellStyle name="Good 3" xfId="3973" hidden="1"/>
    <cellStyle name="Good 3" xfId="4006" hidden="1"/>
    <cellStyle name="Good 3" xfId="4038" hidden="1"/>
    <cellStyle name="Good 3" xfId="4071" hidden="1"/>
    <cellStyle name="Good 3" xfId="4104" hidden="1"/>
    <cellStyle name="Good 3" xfId="4137" hidden="1"/>
    <cellStyle name="Good 3" xfId="4170" hidden="1"/>
    <cellStyle name="Good 3" xfId="4203" hidden="1"/>
    <cellStyle name="Good 3" xfId="4234" hidden="1"/>
    <cellStyle name="Good 3" xfId="4270" hidden="1"/>
    <cellStyle name="Good 3" xfId="4303" hidden="1"/>
    <cellStyle name="Good 3" xfId="4336" hidden="1"/>
    <cellStyle name="Good 3" xfId="4369" hidden="1"/>
    <cellStyle name="Good 3" xfId="4402" hidden="1"/>
    <cellStyle name="Good 3" xfId="4435" hidden="1"/>
    <cellStyle name="Good 3" xfId="4468" hidden="1"/>
    <cellStyle name="Good 3" xfId="4501" hidden="1"/>
    <cellStyle name="Good 3" xfId="4534" hidden="1"/>
    <cellStyle name="Good 3" xfId="4567" hidden="1"/>
    <cellStyle name="Good 3" xfId="4600" hidden="1"/>
    <cellStyle name="Good 3" xfId="4637" hidden="1"/>
    <cellStyle name="Good 3" xfId="4670" hidden="1"/>
    <cellStyle name="Good 3" xfId="4702" hidden="1"/>
    <cellStyle name="Good 3" xfId="4734" hidden="1"/>
    <cellStyle name="Good 3" xfId="4767" hidden="1"/>
    <cellStyle name="Good 3" xfId="4799" hidden="1"/>
    <cellStyle name="Good 3" xfId="4832" hidden="1"/>
    <cellStyle name="Good 3" xfId="4864" hidden="1"/>
    <cellStyle name="Good 3" xfId="4897" hidden="1"/>
    <cellStyle name="Good 3" xfId="4930" hidden="1"/>
    <cellStyle name="Good 3" xfId="4963" hidden="1"/>
    <cellStyle name="Good 3" xfId="4996" hidden="1"/>
    <cellStyle name="Good 3" xfId="5029" hidden="1"/>
    <cellStyle name="Good 3" xfId="5062" hidden="1"/>
    <cellStyle name="Good 3" xfId="5102" hidden="1"/>
    <cellStyle name="Good 3" xfId="5139" hidden="1"/>
    <cellStyle name="Good 3" xfId="5172" hidden="1"/>
    <cellStyle name="Good 3" xfId="5204" hidden="1"/>
    <cellStyle name="Good 3" xfId="5236" hidden="1"/>
    <cellStyle name="Good 3" xfId="5269" hidden="1"/>
    <cellStyle name="Good 3" xfId="5301" hidden="1"/>
    <cellStyle name="Good 3" xfId="5334" hidden="1"/>
    <cellStyle name="Good 3" xfId="5366" hidden="1"/>
    <cellStyle name="Good 3" xfId="5399" hidden="1"/>
    <cellStyle name="Good 3" xfId="5432" hidden="1"/>
    <cellStyle name="Good 3" xfId="5465" hidden="1"/>
    <cellStyle name="Good 3" xfId="5498" hidden="1"/>
    <cellStyle name="Good 3" xfId="5531" hidden="1"/>
    <cellStyle name="Good 3" xfId="5564" hidden="1"/>
    <cellStyle name="Good 3" xfId="5615" hidden="1"/>
    <cellStyle name="Good 3" xfId="5652" hidden="1"/>
    <cellStyle name="Good 3" xfId="5685" hidden="1"/>
    <cellStyle name="Good 3" xfId="5717" hidden="1"/>
    <cellStyle name="Good 3" xfId="5749" hidden="1"/>
    <cellStyle name="Good 3" xfId="5782" hidden="1"/>
    <cellStyle name="Good 3" xfId="5814" hidden="1"/>
    <cellStyle name="Good 3" xfId="5847" hidden="1"/>
    <cellStyle name="Good 3" xfId="5879" hidden="1"/>
    <cellStyle name="Good 3" xfId="5912" hidden="1"/>
    <cellStyle name="Good 3" xfId="5945" hidden="1"/>
    <cellStyle name="Good 3" xfId="5978" hidden="1"/>
    <cellStyle name="Good 3" xfId="6011" hidden="1"/>
    <cellStyle name="Good 3" xfId="6044" hidden="1"/>
    <cellStyle name="Good 3" xfId="6075" hidden="1"/>
    <cellStyle name="Good 3" xfId="6092" hidden="1"/>
    <cellStyle name="Good 3" xfId="6129" hidden="1"/>
    <cellStyle name="Good 3" xfId="6162" hidden="1"/>
    <cellStyle name="Good 3" xfId="6194" hidden="1"/>
    <cellStyle name="Good 3" xfId="6226" hidden="1"/>
    <cellStyle name="Good 3" xfId="6259" hidden="1"/>
    <cellStyle name="Good 3" xfId="6291" hidden="1"/>
    <cellStyle name="Good 3" xfId="6324" hidden="1"/>
    <cellStyle name="Good 3" xfId="6356" hidden="1"/>
    <cellStyle name="Good 3" xfId="6389" hidden="1"/>
    <cellStyle name="Good 3" xfId="6422" hidden="1"/>
    <cellStyle name="Good 3" xfId="6455" hidden="1"/>
    <cellStyle name="Good 3" xfId="6488" hidden="1"/>
    <cellStyle name="Good 3" xfId="6521" hidden="1"/>
    <cellStyle name="Good 3" xfId="6552" hidden="1"/>
    <cellStyle name="Good 3" xfId="6580" hidden="1"/>
    <cellStyle name="Good 3" xfId="6617" hidden="1"/>
    <cellStyle name="Good 3" xfId="6650" hidden="1"/>
    <cellStyle name="Good 3" xfId="6682" hidden="1"/>
    <cellStyle name="Good 3" xfId="6714" hidden="1"/>
    <cellStyle name="Good 3" xfId="6747" hidden="1"/>
    <cellStyle name="Good 3" xfId="6779" hidden="1"/>
    <cellStyle name="Good 3" xfId="6812" hidden="1"/>
    <cellStyle name="Good 3" xfId="6844" hidden="1"/>
    <cellStyle name="Good 3" xfId="6877" hidden="1"/>
    <cellStyle name="Good 3" xfId="6910" hidden="1"/>
    <cellStyle name="Good 3" xfId="6943" hidden="1"/>
    <cellStyle name="Good 3" xfId="6976" hidden="1"/>
    <cellStyle name="Good 3" xfId="7009" hidden="1"/>
    <cellStyle name="Good 3" xfId="7042" hidden="1"/>
    <cellStyle name="Good 3" xfId="7093" hidden="1"/>
    <cellStyle name="Good 3" xfId="7130" hidden="1"/>
    <cellStyle name="Good 3" xfId="7163" hidden="1"/>
    <cellStyle name="Good 3" xfId="7195" hidden="1"/>
    <cellStyle name="Good 3" xfId="7227" hidden="1"/>
    <cellStyle name="Good 3" xfId="7260" hidden="1"/>
    <cellStyle name="Good 3" xfId="7292" hidden="1"/>
    <cellStyle name="Good 3" xfId="7325" hidden="1"/>
    <cellStyle name="Good 3" xfId="7357" hidden="1"/>
    <cellStyle name="Good 3" xfId="7390" hidden="1"/>
    <cellStyle name="Good 3" xfId="7423" hidden="1"/>
    <cellStyle name="Good 3" xfId="7456" hidden="1"/>
    <cellStyle name="Good 3" xfId="7489" hidden="1"/>
    <cellStyle name="Good 3" xfId="7522" hidden="1"/>
    <cellStyle name="Good 3" xfId="7553" hidden="1"/>
    <cellStyle name="Good 3" xfId="7570" hidden="1"/>
    <cellStyle name="Good 3" xfId="7607" hidden="1"/>
    <cellStyle name="Good 3" xfId="7640" hidden="1"/>
    <cellStyle name="Good 3" xfId="7672" hidden="1"/>
    <cellStyle name="Good 3" xfId="7704" hidden="1"/>
    <cellStyle name="Good 3" xfId="7737" hidden="1"/>
    <cellStyle name="Good 3" xfId="7769" hidden="1"/>
    <cellStyle name="Good 3" xfId="7802" hidden="1"/>
    <cellStyle name="Good 3" xfId="7834" hidden="1"/>
    <cellStyle name="Good 3" xfId="7867" hidden="1"/>
    <cellStyle name="Good 3" xfId="7900" hidden="1"/>
    <cellStyle name="Good 3" xfId="7933" hidden="1"/>
    <cellStyle name="Good 3" xfId="7966" hidden="1"/>
    <cellStyle name="Good 3" xfId="7999" hidden="1"/>
    <cellStyle name="Good 3" xfId="8030"/>
    <cellStyle name="greyed" xfId="112"/>
    <cellStyle name="Heading 1 2" xfId="113"/>
    <cellStyle name="Heading 1 2 2" xfId="1611"/>
    <cellStyle name="Heading 1 2 3" xfId="2737"/>
    <cellStyle name="Heading 1 3" xfId="200" hidden="1"/>
    <cellStyle name="Heading 1 3" xfId="257" hidden="1"/>
    <cellStyle name="Heading 1 3" xfId="290" hidden="1"/>
    <cellStyle name="Heading 1 3" xfId="323" hidden="1"/>
    <cellStyle name="Heading 1 3" xfId="356" hidden="1"/>
    <cellStyle name="Heading 1 3" xfId="390" hidden="1"/>
    <cellStyle name="Heading 1 3" xfId="423" hidden="1"/>
    <cellStyle name="Heading 1 3" xfId="456" hidden="1"/>
    <cellStyle name="Heading 1 3" xfId="489" hidden="1"/>
    <cellStyle name="Heading 1 3" xfId="522" hidden="1"/>
    <cellStyle name="Heading 1 3" xfId="555" hidden="1"/>
    <cellStyle name="Heading 1 3" xfId="588" hidden="1"/>
    <cellStyle name="Heading 1 3" xfId="625" hidden="1"/>
    <cellStyle name="Heading 1 3" xfId="658" hidden="1"/>
    <cellStyle name="Heading 1 3" xfId="690" hidden="1"/>
    <cellStyle name="Heading 1 3" xfId="722" hidden="1"/>
    <cellStyle name="Heading 1 3" xfId="755" hidden="1"/>
    <cellStyle name="Heading 1 3" xfId="787" hidden="1"/>
    <cellStyle name="Heading 1 3" xfId="820" hidden="1"/>
    <cellStyle name="Heading 1 3" xfId="852" hidden="1"/>
    <cellStyle name="Heading 1 3" xfId="885" hidden="1"/>
    <cellStyle name="Heading 1 3" xfId="918" hidden="1"/>
    <cellStyle name="Heading 1 3" xfId="951" hidden="1"/>
    <cellStyle name="Heading 1 3" xfId="984" hidden="1"/>
    <cellStyle name="Heading 1 3" xfId="1017" hidden="1"/>
    <cellStyle name="Heading 1 3" xfId="1050" hidden="1"/>
    <cellStyle name="Heading 1 3" xfId="1090" hidden="1"/>
    <cellStyle name="Heading 1 3" xfId="1128" hidden="1"/>
    <cellStyle name="Heading 1 3" xfId="1161" hidden="1"/>
    <cellStyle name="Heading 1 3" xfId="1193" hidden="1"/>
    <cellStyle name="Heading 1 3" xfId="1225" hidden="1"/>
    <cellStyle name="Heading 1 3" xfId="1258" hidden="1"/>
    <cellStyle name="Heading 1 3" xfId="1290" hidden="1"/>
    <cellStyle name="Heading 1 3" xfId="1323" hidden="1"/>
    <cellStyle name="Heading 1 3" xfId="1355" hidden="1"/>
    <cellStyle name="Heading 1 3" xfId="1388" hidden="1"/>
    <cellStyle name="Heading 1 3" xfId="1421" hidden="1"/>
    <cellStyle name="Heading 1 3" xfId="1454" hidden="1"/>
    <cellStyle name="Heading 1 3" xfId="1487" hidden="1"/>
    <cellStyle name="Heading 1 3" xfId="1520" hidden="1"/>
    <cellStyle name="Heading 1 3" xfId="1553" hidden="1"/>
    <cellStyle name="Heading 1 3" xfId="1767" hidden="1"/>
    <cellStyle name="Heading 1 3" xfId="1804" hidden="1"/>
    <cellStyle name="Heading 1 3" xfId="1837" hidden="1"/>
    <cellStyle name="Heading 1 3" xfId="1869" hidden="1"/>
    <cellStyle name="Heading 1 3" xfId="1901" hidden="1"/>
    <cellStyle name="Heading 1 3" xfId="1934" hidden="1"/>
    <cellStyle name="Heading 1 3" xfId="1966" hidden="1"/>
    <cellStyle name="Heading 1 3" xfId="1999" hidden="1"/>
    <cellStyle name="Heading 1 3" xfId="2031" hidden="1"/>
    <cellStyle name="Heading 1 3" xfId="2064" hidden="1"/>
    <cellStyle name="Heading 1 3" xfId="2097" hidden="1"/>
    <cellStyle name="Heading 1 3" xfId="2130" hidden="1"/>
    <cellStyle name="Heading 1 3" xfId="2163" hidden="1"/>
    <cellStyle name="Heading 1 3" xfId="2196" hidden="1"/>
    <cellStyle name="Heading 1 3" xfId="1740" hidden="1"/>
    <cellStyle name="Heading 1 3" xfId="2244" hidden="1"/>
    <cellStyle name="Heading 1 3" xfId="2281" hidden="1"/>
    <cellStyle name="Heading 1 3" xfId="2314" hidden="1"/>
    <cellStyle name="Heading 1 3" xfId="2346" hidden="1"/>
    <cellStyle name="Heading 1 3" xfId="2378" hidden="1"/>
    <cellStyle name="Heading 1 3" xfId="2411" hidden="1"/>
    <cellStyle name="Heading 1 3" xfId="2443" hidden="1"/>
    <cellStyle name="Heading 1 3" xfId="2476" hidden="1"/>
    <cellStyle name="Heading 1 3" xfId="2508" hidden="1"/>
    <cellStyle name="Heading 1 3" xfId="2541" hidden="1"/>
    <cellStyle name="Heading 1 3" xfId="2574" hidden="1"/>
    <cellStyle name="Heading 1 3" xfId="2607" hidden="1"/>
    <cellStyle name="Heading 1 3" xfId="2640" hidden="1"/>
    <cellStyle name="Heading 1 3" xfId="2673" hidden="1"/>
    <cellStyle name="Heading 1 3" xfId="1063" hidden="1"/>
    <cellStyle name="Heading 1 3" xfId="2787" hidden="1"/>
    <cellStyle name="Heading 1 3" xfId="2824" hidden="1"/>
    <cellStyle name="Heading 1 3" xfId="2857" hidden="1"/>
    <cellStyle name="Heading 1 3" xfId="2889" hidden="1"/>
    <cellStyle name="Heading 1 3" xfId="2921" hidden="1"/>
    <cellStyle name="Heading 1 3" xfId="2954" hidden="1"/>
    <cellStyle name="Heading 1 3" xfId="2986" hidden="1"/>
    <cellStyle name="Heading 1 3" xfId="3019" hidden="1"/>
    <cellStyle name="Heading 1 3" xfId="3051" hidden="1"/>
    <cellStyle name="Heading 1 3" xfId="3084" hidden="1"/>
    <cellStyle name="Heading 1 3" xfId="3117" hidden="1"/>
    <cellStyle name="Heading 1 3" xfId="3150" hidden="1"/>
    <cellStyle name="Heading 1 3" xfId="3183" hidden="1"/>
    <cellStyle name="Heading 1 3" xfId="3216" hidden="1"/>
    <cellStyle name="Heading 1 3" xfId="3249" hidden="1"/>
    <cellStyle name="Heading 1 3" xfId="3300" hidden="1"/>
    <cellStyle name="Heading 1 3" xfId="3337" hidden="1"/>
    <cellStyle name="Heading 1 3" xfId="3370" hidden="1"/>
    <cellStyle name="Heading 1 3" xfId="3402" hidden="1"/>
    <cellStyle name="Heading 1 3" xfId="3434" hidden="1"/>
    <cellStyle name="Heading 1 3" xfId="3467" hidden="1"/>
    <cellStyle name="Heading 1 3" xfId="3499" hidden="1"/>
    <cellStyle name="Heading 1 3" xfId="3532" hidden="1"/>
    <cellStyle name="Heading 1 3" xfId="3564" hidden="1"/>
    <cellStyle name="Heading 1 3" xfId="3597" hidden="1"/>
    <cellStyle name="Heading 1 3" xfId="3630" hidden="1"/>
    <cellStyle name="Heading 1 3" xfId="3663" hidden="1"/>
    <cellStyle name="Heading 1 3" xfId="3696" hidden="1"/>
    <cellStyle name="Heading 1 3" xfId="3729" hidden="1"/>
    <cellStyle name="Heading 1 3" xfId="3273" hidden="1"/>
    <cellStyle name="Heading 1 3" xfId="3777" hidden="1"/>
    <cellStyle name="Heading 1 3" xfId="3814" hidden="1"/>
    <cellStyle name="Heading 1 3" xfId="3847" hidden="1"/>
    <cellStyle name="Heading 1 3" xfId="3879" hidden="1"/>
    <cellStyle name="Heading 1 3" xfId="3911" hidden="1"/>
    <cellStyle name="Heading 1 3" xfId="3944" hidden="1"/>
    <cellStyle name="Heading 1 3" xfId="3976" hidden="1"/>
    <cellStyle name="Heading 1 3" xfId="4009" hidden="1"/>
    <cellStyle name="Heading 1 3" xfId="4041" hidden="1"/>
    <cellStyle name="Heading 1 3" xfId="4074" hidden="1"/>
    <cellStyle name="Heading 1 3" xfId="4107" hidden="1"/>
    <cellStyle name="Heading 1 3" xfId="4140" hidden="1"/>
    <cellStyle name="Heading 1 3" xfId="4173" hidden="1"/>
    <cellStyle name="Heading 1 3" xfId="4206" hidden="1"/>
    <cellStyle name="Heading 1 3" xfId="4242" hidden="1"/>
    <cellStyle name="Heading 1 3" xfId="4273" hidden="1"/>
    <cellStyle name="Heading 1 3" xfId="4306" hidden="1"/>
    <cellStyle name="Heading 1 3" xfId="4339" hidden="1"/>
    <cellStyle name="Heading 1 3" xfId="4372" hidden="1"/>
    <cellStyle name="Heading 1 3" xfId="4405" hidden="1"/>
    <cellStyle name="Heading 1 3" xfId="4438" hidden="1"/>
    <cellStyle name="Heading 1 3" xfId="4471" hidden="1"/>
    <cellStyle name="Heading 1 3" xfId="4504" hidden="1"/>
    <cellStyle name="Heading 1 3" xfId="4537" hidden="1"/>
    <cellStyle name="Heading 1 3" xfId="4570" hidden="1"/>
    <cellStyle name="Heading 1 3" xfId="4603" hidden="1"/>
    <cellStyle name="Heading 1 3" xfId="4640" hidden="1"/>
    <cellStyle name="Heading 1 3" xfId="4673" hidden="1"/>
    <cellStyle name="Heading 1 3" xfId="4705" hidden="1"/>
    <cellStyle name="Heading 1 3" xfId="4737" hidden="1"/>
    <cellStyle name="Heading 1 3" xfId="4770" hidden="1"/>
    <cellStyle name="Heading 1 3" xfId="4802" hidden="1"/>
    <cellStyle name="Heading 1 3" xfId="4835" hidden="1"/>
    <cellStyle name="Heading 1 3" xfId="4867" hidden="1"/>
    <cellStyle name="Heading 1 3" xfId="4900" hidden="1"/>
    <cellStyle name="Heading 1 3" xfId="4933" hidden="1"/>
    <cellStyle name="Heading 1 3" xfId="4966" hidden="1"/>
    <cellStyle name="Heading 1 3" xfId="4999" hidden="1"/>
    <cellStyle name="Heading 1 3" xfId="5032" hidden="1"/>
    <cellStyle name="Heading 1 3" xfId="5065" hidden="1"/>
    <cellStyle name="Heading 1 3" xfId="5105" hidden="1"/>
    <cellStyle name="Heading 1 3" xfId="5142" hidden="1"/>
    <cellStyle name="Heading 1 3" xfId="5175" hidden="1"/>
    <cellStyle name="Heading 1 3" xfId="5207" hidden="1"/>
    <cellStyle name="Heading 1 3" xfId="5239" hidden="1"/>
    <cellStyle name="Heading 1 3" xfId="5272" hidden="1"/>
    <cellStyle name="Heading 1 3" xfId="5304" hidden="1"/>
    <cellStyle name="Heading 1 3" xfId="5337" hidden="1"/>
    <cellStyle name="Heading 1 3" xfId="5369" hidden="1"/>
    <cellStyle name="Heading 1 3" xfId="5402" hidden="1"/>
    <cellStyle name="Heading 1 3" xfId="5435" hidden="1"/>
    <cellStyle name="Heading 1 3" xfId="5468" hidden="1"/>
    <cellStyle name="Heading 1 3" xfId="5501" hidden="1"/>
    <cellStyle name="Heading 1 3" xfId="5534" hidden="1"/>
    <cellStyle name="Heading 1 3" xfId="5567" hidden="1"/>
    <cellStyle name="Heading 1 3" xfId="5618" hidden="1"/>
    <cellStyle name="Heading 1 3" xfId="5655" hidden="1"/>
    <cellStyle name="Heading 1 3" xfId="5688" hidden="1"/>
    <cellStyle name="Heading 1 3" xfId="5720" hidden="1"/>
    <cellStyle name="Heading 1 3" xfId="5752" hidden="1"/>
    <cellStyle name="Heading 1 3" xfId="5785" hidden="1"/>
    <cellStyle name="Heading 1 3" xfId="5817" hidden="1"/>
    <cellStyle name="Heading 1 3" xfId="5850" hidden="1"/>
    <cellStyle name="Heading 1 3" xfId="5882" hidden="1"/>
    <cellStyle name="Heading 1 3" xfId="5915" hidden="1"/>
    <cellStyle name="Heading 1 3" xfId="5948" hidden="1"/>
    <cellStyle name="Heading 1 3" xfId="5981" hidden="1"/>
    <cellStyle name="Heading 1 3" xfId="6014" hidden="1"/>
    <cellStyle name="Heading 1 3" xfId="6047" hidden="1"/>
    <cellStyle name="Heading 1 3" xfId="5591" hidden="1"/>
    <cellStyle name="Heading 1 3" xfId="6095" hidden="1"/>
    <cellStyle name="Heading 1 3" xfId="6132" hidden="1"/>
    <cellStyle name="Heading 1 3" xfId="6165" hidden="1"/>
    <cellStyle name="Heading 1 3" xfId="6197" hidden="1"/>
    <cellStyle name="Heading 1 3" xfId="6229" hidden="1"/>
    <cellStyle name="Heading 1 3" xfId="6262" hidden="1"/>
    <cellStyle name="Heading 1 3" xfId="6294" hidden="1"/>
    <cellStyle name="Heading 1 3" xfId="6327" hidden="1"/>
    <cellStyle name="Heading 1 3" xfId="6359" hidden="1"/>
    <cellStyle name="Heading 1 3" xfId="6392" hidden="1"/>
    <cellStyle name="Heading 1 3" xfId="6425" hidden="1"/>
    <cellStyle name="Heading 1 3" xfId="6458" hidden="1"/>
    <cellStyle name="Heading 1 3" xfId="6491" hidden="1"/>
    <cellStyle name="Heading 1 3" xfId="6524" hidden="1"/>
    <cellStyle name="Heading 1 3" xfId="5078" hidden="1"/>
    <cellStyle name="Heading 1 3" xfId="6583" hidden="1"/>
    <cellStyle name="Heading 1 3" xfId="6620" hidden="1"/>
    <cellStyle name="Heading 1 3" xfId="6653" hidden="1"/>
    <cellStyle name="Heading 1 3" xfId="6685" hidden="1"/>
    <cellStyle name="Heading 1 3" xfId="6717" hidden="1"/>
    <cellStyle name="Heading 1 3" xfId="6750" hidden="1"/>
    <cellStyle name="Heading 1 3" xfId="6782" hidden="1"/>
    <cellStyle name="Heading 1 3" xfId="6815" hidden="1"/>
    <cellStyle name="Heading 1 3" xfId="6847" hidden="1"/>
    <cellStyle name="Heading 1 3" xfId="6880" hidden="1"/>
    <cellStyle name="Heading 1 3" xfId="6913" hidden="1"/>
    <cellStyle name="Heading 1 3" xfId="6946" hidden="1"/>
    <cellStyle name="Heading 1 3" xfId="6979" hidden="1"/>
    <cellStyle name="Heading 1 3" xfId="7012" hidden="1"/>
    <cellStyle name="Heading 1 3" xfId="7045" hidden="1"/>
    <cellStyle name="Heading 1 3" xfId="7096" hidden="1"/>
    <cellStyle name="Heading 1 3" xfId="7133" hidden="1"/>
    <cellStyle name="Heading 1 3" xfId="7166" hidden="1"/>
    <cellStyle name="Heading 1 3" xfId="7198" hidden="1"/>
    <cellStyle name="Heading 1 3" xfId="7230" hidden="1"/>
    <cellStyle name="Heading 1 3" xfId="7263" hidden="1"/>
    <cellStyle name="Heading 1 3" xfId="7295" hidden="1"/>
    <cellStyle name="Heading 1 3" xfId="7328" hidden="1"/>
    <cellStyle name="Heading 1 3" xfId="7360" hidden="1"/>
    <cellStyle name="Heading 1 3" xfId="7393" hidden="1"/>
    <cellStyle name="Heading 1 3" xfId="7426" hidden="1"/>
    <cellStyle name="Heading 1 3" xfId="7459" hidden="1"/>
    <cellStyle name="Heading 1 3" xfId="7492" hidden="1"/>
    <cellStyle name="Heading 1 3" xfId="7525" hidden="1"/>
    <cellStyle name="Heading 1 3" xfId="7069" hidden="1"/>
    <cellStyle name="Heading 1 3" xfId="7573" hidden="1"/>
    <cellStyle name="Heading 1 3" xfId="7610" hidden="1"/>
    <cellStyle name="Heading 1 3" xfId="7643" hidden="1"/>
    <cellStyle name="Heading 1 3" xfId="7675" hidden="1"/>
    <cellStyle name="Heading 1 3" xfId="7707" hidden="1"/>
    <cellStyle name="Heading 1 3" xfId="7740" hidden="1"/>
    <cellStyle name="Heading 1 3" xfId="7772" hidden="1"/>
    <cellStyle name="Heading 1 3" xfId="7805" hidden="1"/>
    <cellStyle name="Heading 1 3" xfId="7837" hidden="1"/>
    <cellStyle name="Heading 1 3" xfId="7870" hidden="1"/>
    <cellStyle name="Heading 1 3" xfId="7903" hidden="1"/>
    <cellStyle name="Heading 1 3" xfId="7936" hidden="1"/>
    <cellStyle name="Heading 1 3" xfId="7969" hidden="1"/>
    <cellStyle name="Heading 1 3" xfId="8002" hidden="1"/>
    <cellStyle name="Heading 1 3" xfId="1719"/>
    <cellStyle name="Heading 1 3 2" xfId="1612"/>
    <cellStyle name="Heading 1 4" xfId="1613"/>
    <cellStyle name="Heading 1 5" xfId="1614"/>
    <cellStyle name="Heading 2 2" xfId="114"/>
    <cellStyle name="Heading 2 2 2" xfId="1616"/>
    <cellStyle name="Heading 2 2 2 2" xfId="1617"/>
    <cellStyle name="Heading 2 2 3" xfId="1618"/>
    <cellStyle name="Heading 2 2 4" xfId="1706"/>
    <cellStyle name="Heading 2 2 5" xfId="1615"/>
    <cellStyle name="Heading 2 2 6" xfId="2738"/>
    <cellStyle name="Heading 2 3" xfId="201" hidden="1"/>
    <cellStyle name="Heading 2 3" xfId="256" hidden="1"/>
    <cellStyle name="Heading 2 3" xfId="289" hidden="1"/>
    <cellStyle name="Heading 2 3" xfId="322" hidden="1"/>
    <cellStyle name="Heading 2 3" xfId="355" hidden="1"/>
    <cellStyle name="Heading 2 3" xfId="389" hidden="1"/>
    <cellStyle name="Heading 2 3" xfId="422" hidden="1"/>
    <cellStyle name="Heading 2 3" xfId="455" hidden="1"/>
    <cellStyle name="Heading 2 3" xfId="488" hidden="1"/>
    <cellStyle name="Heading 2 3" xfId="521" hidden="1"/>
    <cellStyle name="Heading 2 3" xfId="554" hidden="1"/>
    <cellStyle name="Heading 2 3" xfId="587" hidden="1"/>
    <cellStyle name="Heading 2 3" xfId="624" hidden="1"/>
    <cellStyle name="Heading 2 3" xfId="657" hidden="1"/>
    <cellStyle name="Heading 2 3" xfId="689" hidden="1"/>
    <cellStyle name="Heading 2 3" xfId="721" hidden="1"/>
    <cellStyle name="Heading 2 3" xfId="754" hidden="1"/>
    <cellStyle name="Heading 2 3" xfId="786" hidden="1"/>
    <cellStyle name="Heading 2 3" xfId="819" hidden="1"/>
    <cellStyle name="Heading 2 3" xfId="851" hidden="1"/>
    <cellStyle name="Heading 2 3" xfId="884" hidden="1"/>
    <cellStyle name="Heading 2 3" xfId="917" hidden="1"/>
    <cellStyle name="Heading 2 3" xfId="950" hidden="1"/>
    <cellStyle name="Heading 2 3" xfId="983" hidden="1"/>
    <cellStyle name="Heading 2 3" xfId="1016" hidden="1"/>
    <cellStyle name="Heading 2 3" xfId="1049" hidden="1"/>
    <cellStyle name="Heading 2 3" xfId="1089" hidden="1"/>
    <cellStyle name="Heading 2 3" xfId="1127" hidden="1"/>
    <cellStyle name="Heading 2 3" xfId="1160" hidden="1"/>
    <cellStyle name="Heading 2 3" xfId="1192" hidden="1"/>
    <cellStyle name="Heading 2 3" xfId="1224" hidden="1"/>
    <cellStyle name="Heading 2 3" xfId="1257" hidden="1"/>
    <cellStyle name="Heading 2 3" xfId="1289" hidden="1"/>
    <cellStyle name="Heading 2 3" xfId="1322" hidden="1"/>
    <cellStyle name="Heading 2 3" xfId="1354" hidden="1"/>
    <cellStyle name="Heading 2 3" xfId="1387" hidden="1"/>
    <cellStyle name="Heading 2 3" xfId="1420" hidden="1"/>
    <cellStyle name="Heading 2 3" xfId="1453" hidden="1"/>
    <cellStyle name="Heading 2 3" xfId="1486" hidden="1"/>
    <cellStyle name="Heading 2 3" xfId="1519" hidden="1"/>
    <cellStyle name="Heading 2 3" xfId="1552" hidden="1"/>
    <cellStyle name="Heading 2 3" xfId="1766" hidden="1"/>
    <cellStyle name="Heading 2 3" xfId="1803" hidden="1"/>
    <cellStyle name="Heading 2 3" xfId="1836" hidden="1"/>
    <cellStyle name="Heading 2 3" xfId="1868" hidden="1"/>
    <cellStyle name="Heading 2 3" xfId="1900" hidden="1"/>
    <cellStyle name="Heading 2 3" xfId="1933" hidden="1"/>
    <cellStyle name="Heading 2 3" xfId="1965" hidden="1"/>
    <cellStyle name="Heading 2 3" xfId="1998" hidden="1"/>
    <cellStyle name="Heading 2 3" xfId="2030" hidden="1"/>
    <cellStyle name="Heading 2 3" xfId="2063" hidden="1"/>
    <cellStyle name="Heading 2 3" xfId="2096" hidden="1"/>
    <cellStyle name="Heading 2 3" xfId="2129" hidden="1"/>
    <cellStyle name="Heading 2 3" xfId="2162" hidden="1"/>
    <cellStyle name="Heading 2 3" xfId="2195" hidden="1"/>
    <cellStyle name="Heading 2 3" xfId="1739" hidden="1"/>
    <cellStyle name="Heading 2 3" xfId="2243" hidden="1"/>
    <cellStyle name="Heading 2 3" xfId="2280" hidden="1"/>
    <cellStyle name="Heading 2 3" xfId="2313" hidden="1"/>
    <cellStyle name="Heading 2 3" xfId="2345" hidden="1"/>
    <cellStyle name="Heading 2 3" xfId="2377" hidden="1"/>
    <cellStyle name="Heading 2 3" xfId="2410" hidden="1"/>
    <cellStyle name="Heading 2 3" xfId="2442" hidden="1"/>
    <cellStyle name="Heading 2 3" xfId="2475" hidden="1"/>
    <cellStyle name="Heading 2 3" xfId="2507" hidden="1"/>
    <cellStyle name="Heading 2 3" xfId="2540" hidden="1"/>
    <cellStyle name="Heading 2 3" xfId="2573" hidden="1"/>
    <cellStyle name="Heading 2 3" xfId="2606" hidden="1"/>
    <cellStyle name="Heading 2 3" xfId="2639" hidden="1"/>
    <cellStyle name="Heading 2 3" xfId="2672" hidden="1"/>
    <cellStyle name="Heading 2 3" xfId="1062" hidden="1"/>
    <cellStyle name="Heading 2 3" xfId="2786" hidden="1"/>
    <cellStyle name="Heading 2 3" xfId="2823" hidden="1"/>
    <cellStyle name="Heading 2 3" xfId="2856" hidden="1"/>
    <cellStyle name="Heading 2 3" xfId="2888" hidden="1"/>
    <cellStyle name="Heading 2 3" xfId="2920" hidden="1"/>
    <cellStyle name="Heading 2 3" xfId="2953" hidden="1"/>
    <cellStyle name="Heading 2 3" xfId="2985" hidden="1"/>
    <cellStyle name="Heading 2 3" xfId="3018" hidden="1"/>
    <cellStyle name="Heading 2 3" xfId="3050" hidden="1"/>
    <cellStyle name="Heading 2 3" xfId="3083" hidden="1"/>
    <cellStyle name="Heading 2 3" xfId="3116" hidden="1"/>
    <cellStyle name="Heading 2 3" xfId="3149" hidden="1"/>
    <cellStyle name="Heading 2 3" xfId="3182" hidden="1"/>
    <cellStyle name="Heading 2 3" xfId="3215" hidden="1"/>
    <cellStyle name="Heading 2 3" xfId="3248" hidden="1"/>
    <cellStyle name="Heading 2 3" xfId="3299" hidden="1"/>
    <cellStyle name="Heading 2 3" xfId="3336" hidden="1"/>
    <cellStyle name="Heading 2 3" xfId="3369" hidden="1"/>
    <cellStyle name="Heading 2 3" xfId="3401" hidden="1"/>
    <cellStyle name="Heading 2 3" xfId="3433" hidden="1"/>
    <cellStyle name="Heading 2 3" xfId="3466" hidden="1"/>
    <cellStyle name="Heading 2 3" xfId="3498" hidden="1"/>
    <cellStyle name="Heading 2 3" xfId="3531" hidden="1"/>
    <cellStyle name="Heading 2 3" xfId="3563" hidden="1"/>
    <cellStyle name="Heading 2 3" xfId="3596" hidden="1"/>
    <cellStyle name="Heading 2 3" xfId="3629" hidden="1"/>
    <cellStyle name="Heading 2 3" xfId="3662" hidden="1"/>
    <cellStyle name="Heading 2 3" xfId="3695" hidden="1"/>
    <cellStyle name="Heading 2 3" xfId="3728" hidden="1"/>
    <cellStyle name="Heading 2 3" xfId="3272" hidden="1"/>
    <cellStyle name="Heading 2 3" xfId="3776" hidden="1"/>
    <cellStyle name="Heading 2 3" xfId="3813" hidden="1"/>
    <cellStyle name="Heading 2 3" xfId="3846" hidden="1"/>
    <cellStyle name="Heading 2 3" xfId="3878" hidden="1"/>
    <cellStyle name="Heading 2 3" xfId="3910" hidden="1"/>
    <cellStyle name="Heading 2 3" xfId="3943" hidden="1"/>
    <cellStyle name="Heading 2 3" xfId="3975" hidden="1"/>
    <cellStyle name="Heading 2 3" xfId="4008" hidden="1"/>
    <cellStyle name="Heading 2 3" xfId="4040" hidden="1"/>
    <cellStyle name="Heading 2 3" xfId="4073" hidden="1"/>
    <cellStyle name="Heading 2 3" xfId="4106" hidden="1"/>
    <cellStyle name="Heading 2 3" xfId="4139" hidden="1"/>
    <cellStyle name="Heading 2 3" xfId="4172" hidden="1"/>
    <cellStyle name="Heading 2 3" xfId="4205" hidden="1"/>
    <cellStyle name="Heading 2 3" xfId="4243" hidden="1"/>
    <cellStyle name="Heading 2 3" xfId="4272" hidden="1"/>
    <cellStyle name="Heading 2 3" xfId="4305" hidden="1"/>
    <cellStyle name="Heading 2 3" xfId="4338" hidden="1"/>
    <cellStyle name="Heading 2 3" xfId="4371" hidden="1"/>
    <cellStyle name="Heading 2 3" xfId="4404" hidden="1"/>
    <cellStyle name="Heading 2 3" xfId="4437" hidden="1"/>
    <cellStyle name="Heading 2 3" xfId="4470" hidden="1"/>
    <cellStyle name="Heading 2 3" xfId="4503" hidden="1"/>
    <cellStyle name="Heading 2 3" xfId="4536" hidden="1"/>
    <cellStyle name="Heading 2 3" xfId="4569" hidden="1"/>
    <cellStyle name="Heading 2 3" xfId="4602" hidden="1"/>
    <cellStyle name="Heading 2 3" xfId="4639" hidden="1"/>
    <cellStyle name="Heading 2 3" xfId="4672" hidden="1"/>
    <cellStyle name="Heading 2 3" xfId="4704" hidden="1"/>
    <cellStyle name="Heading 2 3" xfId="4736" hidden="1"/>
    <cellStyle name="Heading 2 3" xfId="4769" hidden="1"/>
    <cellStyle name="Heading 2 3" xfId="4801" hidden="1"/>
    <cellStyle name="Heading 2 3" xfId="4834" hidden="1"/>
    <cellStyle name="Heading 2 3" xfId="4866" hidden="1"/>
    <cellStyle name="Heading 2 3" xfId="4899" hidden="1"/>
    <cellStyle name="Heading 2 3" xfId="4932" hidden="1"/>
    <cellStyle name="Heading 2 3" xfId="4965" hidden="1"/>
    <cellStyle name="Heading 2 3" xfId="4998" hidden="1"/>
    <cellStyle name="Heading 2 3" xfId="5031" hidden="1"/>
    <cellStyle name="Heading 2 3" xfId="5064" hidden="1"/>
    <cellStyle name="Heading 2 3" xfId="5104" hidden="1"/>
    <cellStyle name="Heading 2 3" xfId="5141" hidden="1"/>
    <cellStyle name="Heading 2 3" xfId="5174" hidden="1"/>
    <cellStyle name="Heading 2 3" xfId="5206" hidden="1"/>
    <cellStyle name="Heading 2 3" xfId="5238" hidden="1"/>
    <cellStyle name="Heading 2 3" xfId="5271" hidden="1"/>
    <cellStyle name="Heading 2 3" xfId="5303" hidden="1"/>
    <cellStyle name="Heading 2 3" xfId="5336" hidden="1"/>
    <cellStyle name="Heading 2 3" xfId="5368" hidden="1"/>
    <cellStyle name="Heading 2 3" xfId="5401" hidden="1"/>
    <cellStyle name="Heading 2 3" xfId="5434" hidden="1"/>
    <cellStyle name="Heading 2 3" xfId="5467" hidden="1"/>
    <cellStyle name="Heading 2 3" xfId="5500" hidden="1"/>
    <cellStyle name="Heading 2 3" xfId="5533" hidden="1"/>
    <cellStyle name="Heading 2 3" xfId="5566" hidden="1"/>
    <cellStyle name="Heading 2 3" xfId="5617" hidden="1"/>
    <cellStyle name="Heading 2 3" xfId="5654" hidden="1"/>
    <cellStyle name="Heading 2 3" xfId="5687" hidden="1"/>
    <cellStyle name="Heading 2 3" xfId="5719" hidden="1"/>
    <cellStyle name="Heading 2 3" xfId="5751" hidden="1"/>
    <cellStyle name="Heading 2 3" xfId="5784" hidden="1"/>
    <cellStyle name="Heading 2 3" xfId="5816" hidden="1"/>
    <cellStyle name="Heading 2 3" xfId="5849" hidden="1"/>
    <cellStyle name="Heading 2 3" xfId="5881" hidden="1"/>
    <cellStyle name="Heading 2 3" xfId="5914" hidden="1"/>
    <cellStyle name="Heading 2 3" xfId="5947" hidden="1"/>
    <cellStyle name="Heading 2 3" xfId="5980" hidden="1"/>
    <cellStyle name="Heading 2 3" xfId="6013" hidden="1"/>
    <cellStyle name="Heading 2 3" xfId="6046" hidden="1"/>
    <cellStyle name="Heading 2 3" xfId="5590" hidden="1"/>
    <cellStyle name="Heading 2 3" xfId="6094" hidden="1"/>
    <cellStyle name="Heading 2 3" xfId="6131" hidden="1"/>
    <cellStyle name="Heading 2 3" xfId="6164" hidden="1"/>
    <cellStyle name="Heading 2 3" xfId="6196" hidden="1"/>
    <cellStyle name="Heading 2 3" xfId="6228" hidden="1"/>
    <cellStyle name="Heading 2 3" xfId="6261" hidden="1"/>
    <cellStyle name="Heading 2 3" xfId="6293" hidden="1"/>
    <cellStyle name="Heading 2 3" xfId="6326" hidden="1"/>
    <cellStyle name="Heading 2 3" xfId="6358" hidden="1"/>
    <cellStyle name="Heading 2 3" xfId="6391" hidden="1"/>
    <cellStyle name="Heading 2 3" xfId="6424" hidden="1"/>
    <cellStyle name="Heading 2 3" xfId="6457" hidden="1"/>
    <cellStyle name="Heading 2 3" xfId="6490" hidden="1"/>
    <cellStyle name="Heading 2 3" xfId="6523" hidden="1"/>
    <cellStyle name="Heading 2 3" xfId="5077" hidden="1"/>
    <cellStyle name="Heading 2 3" xfId="6582" hidden="1"/>
    <cellStyle name="Heading 2 3" xfId="6619" hidden="1"/>
    <cellStyle name="Heading 2 3" xfId="6652" hidden="1"/>
    <cellStyle name="Heading 2 3" xfId="6684" hidden="1"/>
    <cellStyle name="Heading 2 3" xfId="6716" hidden="1"/>
    <cellStyle name="Heading 2 3" xfId="6749" hidden="1"/>
    <cellStyle name="Heading 2 3" xfId="6781" hidden="1"/>
    <cellStyle name="Heading 2 3" xfId="6814" hidden="1"/>
    <cellStyle name="Heading 2 3" xfId="6846" hidden="1"/>
    <cellStyle name="Heading 2 3" xfId="6879" hidden="1"/>
    <cellStyle name="Heading 2 3" xfId="6912" hidden="1"/>
    <cellStyle name="Heading 2 3" xfId="6945" hidden="1"/>
    <cellStyle name="Heading 2 3" xfId="6978" hidden="1"/>
    <cellStyle name="Heading 2 3" xfId="7011" hidden="1"/>
    <cellStyle name="Heading 2 3" xfId="7044" hidden="1"/>
    <cellStyle name="Heading 2 3" xfId="7095" hidden="1"/>
    <cellStyle name="Heading 2 3" xfId="7132" hidden="1"/>
    <cellStyle name="Heading 2 3" xfId="7165" hidden="1"/>
    <cellStyle name="Heading 2 3" xfId="7197" hidden="1"/>
    <cellStyle name="Heading 2 3" xfId="7229" hidden="1"/>
    <cellStyle name="Heading 2 3" xfId="7262" hidden="1"/>
    <cellStyle name="Heading 2 3" xfId="7294" hidden="1"/>
    <cellStyle name="Heading 2 3" xfId="7327" hidden="1"/>
    <cellStyle name="Heading 2 3" xfId="7359" hidden="1"/>
    <cellStyle name="Heading 2 3" xfId="7392" hidden="1"/>
    <cellStyle name="Heading 2 3" xfId="7425" hidden="1"/>
    <cellStyle name="Heading 2 3" xfId="7458" hidden="1"/>
    <cellStyle name="Heading 2 3" xfId="7491" hidden="1"/>
    <cellStyle name="Heading 2 3" xfId="7524" hidden="1"/>
    <cellStyle name="Heading 2 3" xfId="7068" hidden="1"/>
    <cellStyle name="Heading 2 3" xfId="7572" hidden="1"/>
    <cellStyle name="Heading 2 3" xfId="7609" hidden="1"/>
    <cellStyle name="Heading 2 3" xfId="7642" hidden="1"/>
    <cellStyle name="Heading 2 3" xfId="7674" hidden="1"/>
    <cellStyle name="Heading 2 3" xfId="7706" hidden="1"/>
    <cellStyle name="Heading 2 3" xfId="7739" hidden="1"/>
    <cellStyle name="Heading 2 3" xfId="7771" hidden="1"/>
    <cellStyle name="Heading 2 3" xfId="7804" hidden="1"/>
    <cellStyle name="Heading 2 3" xfId="7836" hidden="1"/>
    <cellStyle name="Heading 2 3" xfId="7869" hidden="1"/>
    <cellStyle name="Heading 2 3" xfId="7902" hidden="1"/>
    <cellStyle name="Heading 2 3" xfId="7935" hidden="1"/>
    <cellStyle name="Heading 2 3" xfId="7968" hidden="1"/>
    <cellStyle name="Heading 2 3" xfId="8001" hidden="1"/>
    <cellStyle name="Heading 2 3" xfId="1720"/>
    <cellStyle name="Heading 2 3 2" xfId="1620"/>
    <cellStyle name="Heading 2 3 3" xfId="1621"/>
    <cellStyle name="Heading 2 3 4" xfId="1619"/>
    <cellStyle name="Heading 2 4" xfId="1622"/>
    <cellStyle name="Heading 2 5" xfId="1623"/>
    <cellStyle name="Heading 2 6" xfId="1624"/>
    <cellStyle name="Heading 3 2" xfId="115"/>
    <cellStyle name="Heading 3 2 2" xfId="1626"/>
    <cellStyle name="Heading 3 2 3" xfId="1625"/>
    <cellStyle name="Heading 3 2 4" xfId="2739"/>
    <cellStyle name="Heading 3 3" xfId="202" hidden="1"/>
    <cellStyle name="Heading 3 3" xfId="255" hidden="1"/>
    <cellStyle name="Heading 3 3" xfId="288" hidden="1"/>
    <cellStyle name="Heading 3 3" xfId="321" hidden="1"/>
    <cellStyle name="Heading 3 3" xfId="354" hidden="1"/>
    <cellStyle name="Heading 3 3" xfId="388" hidden="1"/>
    <cellStyle name="Heading 3 3" xfId="421" hidden="1"/>
    <cellStyle name="Heading 3 3" xfId="454" hidden="1"/>
    <cellStyle name="Heading 3 3" xfId="487" hidden="1"/>
    <cellStyle name="Heading 3 3" xfId="520" hidden="1"/>
    <cellStyle name="Heading 3 3" xfId="553" hidden="1"/>
    <cellStyle name="Heading 3 3" xfId="586" hidden="1"/>
    <cellStyle name="Heading 3 3" xfId="623" hidden="1"/>
    <cellStyle name="Heading 3 3" xfId="656" hidden="1"/>
    <cellStyle name="Heading 3 3" xfId="688" hidden="1"/>
    <cellStyle name="Heading 3 3" xfId="720" hidden="1"/>
    <cellStyle name="Heading 3 3" xfId="753" hidden="1"/>
    <cellStyle name="Heading 3 3" xfId="785" hidden="1"/>
    <cellStyle name="Heading 3 3" xfId="818" hidden="1"/>
    <cellStyle name="Heading 3 3" xfId="850" hidden="1"/>
    <cellStyle name="Heading 3 3" xfId="883" hidden="1"/>
    <cellStyle name="Heading 3 3" xfId="916" hidden="1"/>
    <cellStyle name="Heading 3 3" xfId="949" hidden="1"/>
    <cellStyle name="Heading 3 3" xfId="982" hidden="1"/>
    <cellStyle name="Heading 3 3" xfId="1015" hidden="1"/>
    <cellStyle name="Heading 3 3" xfId="1048" hidden="1"/>
    <cellStyle name="Heading 3 3" xfId="1088" hidden="1"/>
    <cellStyle name="Heading 3 3" xfId="1126" hidden="1"/>
    <cellStyle name="Heading 3 3" xfId="1159" hidden="1"/>
    <cellStyle name="Heading 3 3" xfId="1191" hidden="1"/>
    <cellStyle name="Heading 3 3" xfId="1223" hidden="1"/>
    <cellStyle name="Heading 3 3" xfId="1256" hidden="1"/>
    <cellStyle name="Heading 3 3" xfId="1288" hidden="1"/>
    <cellStyle name="Heading 3 3" xfId="1321" hidden="1"/>
    <cellStyle name="Heading 3 3" xfId="1353" hidden="1"/>
    <cellStyle name="Heading 3 3" xfId="1386" hidden="1"/>
    <cellStyle name="Heading 3 3" xfId="1419" hidden="1"/>
    <cellStyle name="Heading 3 3" xfId="1452" hidden="1"/>
    <cellStyle name="Heading 3 3" xfId="1485" hidden="1"/>
    <cellStyle name="Heading 3 3" xfId="1518" hidden="1"/>
    <cellStyle name="Heading 3 3" xfId="1551" hidden="1"/>
    <cellStyle name="Heading 3 3" xfId="1765" hidden="1"/>
    <cellStyle name="Heading 3 3" xfId="1802" hidden="1"/>
    <cellStyle name="Heading 3 3" xfId="1835" hidden="1"/>
    <cellStyle name="Heading 3 3" xfId="1867" hidden="1"/>
    <cellStyle name="Heading 3 3" xfId="1899" hidden="1"/>
    <cellStyle name="Heading 3 3" xfId="1932" hidden="1"/>
    <cellStyle name="Heading 3 3" xfId="1964" hidden="1"/>
    <cellStyle name="Heading 3 3" xfId="1997" hidden="1"/>
    <cellStyle name="Heading 3 3" xfId="2029" hidden="1"/>
    <cellStyle name="Heading 3 3" xfId="2062" hidden="1"/>
    <cellStyle name="Heading 3 3" xfId="2095" hidden="1"/>
    <cellStyle name="Heading 3 3" xfId="2128" hidden="1"/>
    <cellStyle name="Heading 3 3" xfId="2161" hidden="1"/>
    <cellStyle name="Heading 3 3" xfId="2194" hidden="1"/>
    <cellStyle name="Heading 3 3" xfId="1738" hidden="1"/>
    <cellStyle name="Heading 3 3" xfId="2242" hidden="1"/>
    <cellStyle name="Heading 3 3" xfId="2279" hidden="1"/>
    <cellStyle name="Heading 3 3" xfId="2312" hidden="1"/>
    <cellStyle name="Heading 3 3" xfId="2344" hidden="1"/>
    <cellStyle name="Heading 3 3" xfId="2376" hidden="1"/>
    <cellStyle name="Heading 3 3" xfId="2409" hidden="1"/>
    <cellStyle name="Heading 3 3" xfId="2441" hidden="1"/>
    <cellStyle name="Heading 3 3" xfId="2474" hidden="1"/>
    <cellStyle name="Heading 3 3" xfId="2506" hidden="1"/>
    <cellStyle name="Heading 3 3" xfId="2539" hidden="1"/>
    <cellStyle name="Heading 3 3" xfId="2572" hidden="1"/>
    <cellStyle name="Heading 3 3" xfId="2605" hidden="1"/>
    <cellStyle name="Heading 3 3" xfId="2638" hidden="1"/>
    <cellStyle name="Heading 3 3" xfId="2671" hidden="1"/>
    <cellStyle name="Heading 3 3" xfId="1061" hidden="1"/>
    <cellStyle name="Heading 3 3" xfId="2785" hidden="1"/>
    <cellStyle name="Heading 3 3" xfId="2822" hidden="1"/>
    <cellStyle name="Heading 3 3" xfId="2855" hidden="1"/>
    <cellStyle name="Heading 3 3" xfId="2887" hidden="1"/>
    <cellStyle name="Heading 3 3" xfId="2919" hidden="1"/>
    <cellStyle name="Heading 3 3" xfId="2952" hidden="1"/>
    <cellStyle name="Heading 3 3" xfId="2984" hidden="1"/>
    <cellStyle name="Heading 3 3" xfId="3017" hidden="1"/>
    <cellStyle name="Heading 3 3" xfId="3049" hidden="1"/>
    <cellStyle name="Heading 3 3" xfId="3082" hidden="1"/>
    <cellStyle name="Heading 3 3" xfId="3115" hidden="1"/>
    <cellStyle name="Heading 3 3" xfId="3148" hidden="1"/>
    <cellStyle name="Heading 3 3" xfId="3181" hidden="1"/>
    <cellStyle name="Heading 3 3" xfId="3214" hidden="1"/>
    <cellStyle name="Heading 3 3" xfId="3247" hidden="1"/>
    <cellStyle name="Heading 3 3" xfId="3298" hidden="1"/>
    <cellStyle name="Heading 3 3" xfId="3335" hidden="1"/>
    <cellStyle name="Heading 3 3" xfId="3368" hidden="1"/>
    <cellStyle name="Heading 3 3" xfId="3400" hidden="1"/>
    <cellStyle name="Heading 3 3" xfId="3432" hidden="1"/>
    <cellStyle name="Heading 3 3" xfId="3465" hidden="1"/>
    <cellStyle name="Heading 3 3" xfId="3497" hidden="1"/>
    <cellStyle name="Heading 3 3" xfId="3530" hidden="1"/>
    <cellStyle name="Heading 3 3" xfId="3562" hidden="1"/>
    <cellStyle name="Heading 3 3" xfId="3595" hidden="1"/>
    <cellStyle name="Heading 3 3" xfId="3628" hidden="1"/>
    <cellStyle name="Heading 3 3" xfId="3661" hidden="1"/>
    <cellStyle name="Heading 3 3" xfId="3694" hidden="1"/>
    <cellStyle name="Heading 3 3" xfId="3727" hidden="1"/>
    <cellStyle name="Heading 3 3" xfId="3271" hidden="1"/>
    <cellStyle name="Heading 3 3" xfId="3775" hidden="1"/>
    <cellStyle name="Heading 3 3" xfId="3812" hidden="1"/>
    <cellStyle name="Heading 3 3" xfId="3845" hidden="1"/>
    <cellStyle name="Heading 3 3" xfId="3877" hidden="1"/>
    <cellStyle name="Heading 3 3" xfId="3909" hidden="1"/>
    <cellStyle name="Heading 3 3" xfId="3942" hidden="1"/>
    <cellStyle name="Heading 3 3" xfId="3974" hidden="1"/>
    <cellStyle name="Heading 3 3" xfId="4007" hidden="1"/>
    <cellStyle name="Heading 3 3" xfId="4039" hidden="1"/>
    <cellStyle name="Heading 3 3" xfId="4072" hidden="1"/>
    <cellStyle name="Heading 3 3" xfId="4105" hidden="1"/>
    <cellStyle name="Heading 3 3" xfId="4138" hidden="1"/>
    <cellStyle name="Heading 3 3" xfId="4171" hidden="1"/>
    <cellStyle name="Heading 3 3" xfId="4204" hidden="1"/>
    <cellStyle name="Heading 3 3" xfId="4244" hidden="1"/>
    <cellStyle name="Heading 3 3" xfId="4271" hidden="1"/>
    <cellStyle name="Heading 3 3" xfId="4304" hidden="1"/>
    <cellStyle name="Heading 3 3" xfId="4337" hidden="1"/>
    <cellStyle name="Heading 3 3" xfId="4370" hidden="1"/>
    <cellStyle name="Heading 3 3" xfId="4403" hidden="1"/>
    <cellStyle name="Heading 3 3" xfId="4436" hidden="1"/>
    <cellStyle name="Heading 3 3" xfId="4469" hidden="1"/>
    <cellStyle name="Heading 3 3" xfId="4502" hidden="1"/>
    <cellStyle name="Heading 3 3" xfId="4535" hidden="1"/>
    <cellStyle name="Heading 3 3" xfId="4568" hidden="1"/>
    <cellStyle name="Heading 3 3" xfId="4601" hidden="1"/>
    <cellStyle name="Heading 3 3" xfId="4638" hidden="1"/>
    <cellStyle name="Heading 3 3" xfId="4671" hidden="1"/>
    <cellStyle name="Heading 3 3" xfId="4703" hidden="1"/>
    <cellStyle name="Heading 3 3" xfId="4735" hidden="1"/>
    <cellStyle name="Heading 3 3" xfId="4768" hidden="1"/>
    <cellStyle name="Heading 3 3" xfId="4800" hidden="1"/>
    <cellStyle name="Heading 3 3" xfId="4833" hidden="1"/>
    <cellStyle name="Heading 3 3" xfId="4865" hidden="1"/>
    <cellStyle name="Heading 3 3" xfId="4898" hidden="1"/>
    <cellStyle name="Heading 3 3" xfId="4931" hidden="1"/>
    <cellStyle name="Heading 3 3" xfId="4964" hidden="1"/>
    <cellStyle name="Heading 3 3" xfId="4997" hidden="1"/>
    <cellStyle name="Heading 3 3" xfId="5030" hidden="1"/>
    <cellStyle name="Heading 3 3" xfId="5063" hidden="1"/>
    <cellStyle name="Heading 3 3" xfId="5103" hidden="1"/>
    <cellStyle name="Heading 3 3" xfId="5140" hidden="1"/>
    <cellStyle name="Heading 3 3" xfId="5173" hidden="1"/>
    <cellStyle name="Heading 3 3" xfId="5205" hidden="1"/>
    <cellStyle name="Heading 3 3" xfId="5237" hidden="1"/>
    <cellStyle name="Heading 3 3" xfId="5270" hidden="1"/>
    <cellStyle name="Heading 3 3" xfId="5302" hidden="1"/>
    <cellStyle name="Heading 3 3" xfId="5335" hidden="1"/>
    <cellStyle name="Heading 3 3" xfId="5367" hidden="1"/>
    <cellStyle name="Heading 3 3" xfId="5400" hidden="1"/>
    <cellStyle name="Heading 3 3" xfId="5433" hidden="1"/>
    <cellStyle name="Heading 3 3" xfId="5466" hidden="1"/>
    <cellStyle name="Heading 3 3" xfId="5499" hidden="1"/>
    <cellStyle name="Heading 3 3" xfId="5532" hidden="1"/>
    <cellStyle name="Heading 3 3" xfId="5565" hidden="1"/>
    <cellStyle name="Heading 3 3" xfId="5616" hidden="1"/>
    <cellStyle name="Heading 3 3" xfId="5653" hidden="1"/>
    <cellStyle name="Heading 3 3" xfId="5686" hidden="1"/>
    <cellStyle name="Heading 3 3" xfId="5718" hidden="1"/>
    <cellStyle name="Heading 3 3" xfId="5750" hidden="1"/>
    <cellStyle name="Heading 3 3" xfId="5783" hidden="1"/>
    <cellStyle name="Heading 3 3" xfId="5815" hidden="1"/>
    <cellStyle name="Heading 3 3" xfId="5848" hidden="1"/>
    <cellStyle name="Heading 3 3" xfId="5880" hidden="1"/>
    <cellStyle name="Heading 3 3" xfId="5913" hidden="1"/>
    <cellStyle name="Heading 3 3" xfId="5946" hidden="1"/>
    <cellStyle name="Heading 3 3" xfId="5979" hidden="1"/>
    <cellStyle name="Heading 3 3" xfId="6012" hidden="1"/>
    <cellStyle name="Heading 3 3" xfId="6045" hidden="1"/>
    <cellStyle name="Heading 3 3" xfId="5589" hidden="1"/>
    <cellStyle name="Heading 3 3" xfId="6093" hidden="1"/>
    <cellStyle name="Heading 3 3" xfId="6130" hidden="1"/>
    <cellStyle name="Heading 3 3" xfId="6163" hidden="1"/>
    <cellStyle name="Heading 3 3" xfId="6195" hidden="1"/>
    <cellStyle name="Heading 3 3" xfId="6227" hidden="1"/>
    <cellStyle name="Heading 3 3" xfId="6260" hidden="1"/>
    <cellStyle name="Heading 3 3" xfId="6292" hidden="1"/>
    <cellStyle name="Heading 3 3" xfId="6325" hidden="1"/>
    <cellStyle name="Heading 3 3" xfId="6357" hidden="1"/>
    <cellStyle name="Heading 3 3" xfId="6390" hidden="1"/>
    <cellStyle name="Heading 3 3" xfId="6423" hidden="1"/>
    <cellStyle name="Heading 3 3" xfId="6456" hidden="1"/>
    <cellStyle name="Heading 3 3" xfId="6489" hidden="1"/>
    <cellStyle name="Heading 3 3" xfId="6522" hidden="1"/>
    <cellStyle name="Heading 3 3" xfId="5076" hidden="1"/>
    <cellStyle name="Heading 3 3" xfId="6581" hidden="1"/>
    <cellStyle name="Heading 3 3" xfId="6618" hidden="1"/>
    <cellStyle name="Heading 3 3" xfId="6651" hidden="1"/>
    <cellStyle name="Heading 3 3" xfId="6683" hidden="1"/>
    <cellStyle name="Heading 3 3" xfId="6715" hidden="1"/>
    <cellStyle name="Heading 3 3" xfId="6748" hidden="1"/>
    <cellStyle name="Heading 3 3" xfId="6780" hidden="1"/>
    <cellStyle name="Heading 3 3" xfId="6813" hidden="1"/>
    <cellStyle name="Heading 3 3" xfId="6845" hidden="1"/>
    <cellStyle name="Heading 3 3" xfId="6878" hidden="1"/>
    <cellStyle name="Heading 3 3" xfId="6911" hidden="1"/>
    <cellStyle name="Heading 3 3" xfId="6944" hidden="1"/>
    <cellStyle name="Heading 3 3" xfId="6977" hidden="1"/>
    <cellStyle name="Heading 3 3" xfId="7010" hidden="1"/>
    <cellStyle name="Heading 3 3" xfId="7043" hidden="1"/>
    <cellStyle name="Heading 3 3" xfId="7094" hidden="1"/>
    <cellStyle name="Heading 3 3" xfId="7131" hidden="1"/>
    <cellStyle name="Heading 3 3" xfId="7164" hidden="1"/>
    <cellStyle name="Heading 3 3" xfId="7196" hidden="1"/>
    <cellStyle name="Heading 3 3" xfId="7228" hidden="1"/>
    <cellStyle name="Heading 3 3" xfId="7261" hidden="1"/>
    <cellStyle name="Heading 3 3" xfId="7293" hidden="1"/>
    <cellStyle name="Heading 3 3" xfId="7326" hidden="1"/>
    <cellStyle name="Heading 3 3" xfId="7358" hidden="1"/>
    <cellStyle name="Heading 3 3" xfId="7391" hidden="1"/>
    <cellStyle name="Heading 3 3" xfId="7424" hidden="1"/>
    <cellStyle name="Heading 3 3" xfId="7457" hidden="1"/>
    <cellStyle name="Heading 3 3" xfId="7490" hidden="1"/>
    <cellStyle name="Heading 3 3" xfId="7523" hidden="1"/>
    <cellStyle name="Heading 3 3" xfId="7067" hidden="1"/>
    <cellStyle name="Heading 3 3" xfId="7571" hidden="1"/>
    <cellStyle name="Heading 3 3" xfId="7608" hidden="1"/>
    <cellStyle name="Heading 3 3" xfId="7641" hidden="1"/>
    <cellStyle name="Heading 3 3" xfId="7673" hidden="1"/>
    <cellStyle name="Heading 3 3" xfId="7705" hidden="1"/>
    <cellStyle name="Heading 3 3" xfId="7738" hidden="1"/>
    <cellStyle name="Heading 3 3" xfId="7770" hidden="1"/>
    <cellStyle name="Heading 3 3" xfId="7803" hidden="1"/>
    <cellStyle name="Heading 3 3" xfId="7835" hidden="1"/>
    <cellStyle name="Heading 3 3" xfId="7868" hidden="1"/>
    <cellStyle name="Heading 3 3" xfId="7901" hidden="1"/>
    <cellStyle name="Heading 3 3" xfId="7934" hidden="1"/>
    <cellStyle name="Heading 3 3" xfId="7967" hidden="1"/>
    <cellStyle name="Heading 3 3" xfId="8000" hidden="1"/>
    <cellStyle name="Heading 3 3" xfId="1721"/>
    <cellStyle name="Heading 3 3 2" xfId="1627"/>
    <cellStyle name="Heading 3 4" xfId="1628"/>
    <cellStyle name="Heading 3 5" xfId="1629"/>
    <cellStyle name="Heading 4 2" xfId="116"/>
    <cellStyle name="Heading 4 2 2" xfId="1630"/>
    <cellStyle name="Heading 4 2 3" xfId="2740"/>
    <cellStyle name="Heading 4 3" xfId="203" hidden="1"/>
    <cellStyle name="Heading 4 3" xfId="264" hidden="1"/>
    <cellStyle name="Heading 4 3" xfId="297" hidden="1"/>
    <cellStyle name="Heading 4 3" xfId="330" hidden="1"/>
    <cellStyle name="Heading 4 3" xfId="363" hidden="1"/>
    <cellStyle name="Heading 4 3" xfId="397" hidden="1"/>
    <cellStyle name="Heading 4 3" xfId="430" hidden="1"/>
    <cellStyle name="Heading 4 3" xfId="463" hidden="1"/>
    <cellStyle name="Heading 4 3" xfId="496" hidden="1"/>
    <cellStyle name="Heading 4 3" xfId="529" hidden="1"/>
    <cellStyle name="Heading 4 3" xfId="562" hidden="1"/>
    <cellStyle name="Heading 4 3" xfId="595" hidden="1"/>
    <cellStyle name="Heading 4 3" xfId="632" hidden="1"/>
    <cellStyle name="Heading 4 3" xfId="665" hidden="1"/>
    <cellStyle name="Heading 4 3" xfId="697" hidden="1"/>
    <cellStyle name="Heading 4 3" xfId="729" hidden="1"/>
    <cellStyle name="Heading 4 3" xfId="762" hidden="1"/>
    <cellStyle name="Heading 4 3" xfId="794" hidden="1"/>
    <cellStyle name="Heading 4 3" xfId="827" hidden="1"/>
    <cellStyle name="Heading 4 3" xfId="859" hidden="1"/>
    <cellStyle name="Heading 4 3" xfId="892" hidden="1"/>
    <cellStyle name="Heading 4 3" xfId="925" hidden="1"/>
    <cellStyle name="Heading 4 3" xfId="958" hidden="1"/>
    <cellStyle name="Heading 4 3" xfId="991" hidden="1"/>
    <cellStyle name="Heading 4 3" xfId="1024" hidden="1"/>
    <cellStyle name="Heading 4 3" xfId="1057" hidden="1"/>
    <cellStyle name="Heading 4 3" xfId="1097" hidden="1"/>
    <cellStyle name="Heading 4 3" xfId="1135" hidden="1"/>
    <cellStyle name="Heading 4 3" xfId="1168" hidden="1"/>
    <cellStyle name="Heading 4 3" xfId="1200" hidden="1"/>
    <cellStyle name="Heading 4 3" xfId="1232" hidden="1"/>
    <cellStyle name="Heading 4 3" xfId="1265" hidden="1"/>
    <cellStyle name="Heading 4 3" xfId="1297" hidden="1"/>
    <cellStyle name="Heading 4 3" xfId="1330" hidden="1"/>
    <cellStyle name="Heading 4 3" xfId="1362" hidden="1"/>
    <cellStyle name="Heading 4 3" xfId="1395" hidden="1"/>
    <cellStyle name="Heading 4 3" xfId="1428" hidden="1"/>
    <cellStyle name="Heading 4 3" xfId="1461" hidden="1"/>
    <cellStyle name="Heading 4 3" xfId="1494" hidden="1"/>
    <cellStyle name="Heading 4 3" xfId="1527" hidden="1"/>
    <cellStyle name="Heading 4 3" xfId="1560" hidden="1"/>
    <cellStyle name="Heading 4 3" xfId="1774" hidden="1"/>
    <cellStyle name="Heading 4 3" xfId="1811" hidden="1"/>
    <cellStyle name="Heading 4 3" xfId="1844" hidden="1"/>
    <cellStyle name="Heading 4 3" xfId="1876" hidden="1"/>
    <cellStyle name="Heading 4 3" xfId="1908" hidden="1"/>
    <cellStyle name="Heading 4 3" xfId="1941" hidden="1"/>
    <cellStyle name="Heading 4 3" xfId="1973" hidden="1"/>
    <cellStyle name="Heading 4 3" xfId="2006" hidden="1"/>
    <cellStyle name="Heading 4 3" xfId="2038" hidden="1"/>
    <cellStyle name="Heading 4 3" xfId="2071" hidden="1"/>
    <cellStyle name="Heading 4 3" xfId="2104" hidden="1"/>
    <cellStyle name="Heading 4 3" xfId="2137" hidden="1"/>
    <cellStyle name="Heading 4 3" xfId="2170" hidden="1"/>
    <cellStyle name="Heading 4 3" xfId="2203" hidden="1"/>
    <cellStyle name="Heading 4 3" xfId="2229" hidden="1"/>
    <cellStyle name="Heading 4 3" xfId="2251" hidden="1"/>
    <cellStyle name="Heading 4 3" xfId="2288" hidden="1"/>
    <cellStyle name="Heading 4 3" xfId="2321" hidden="1"/>
    <cellStyle name="Heading 4 3" xfId="2353" hidden="1"/>
    <cellStyle name="Heading 4 3" xfId="2385" hidden="1"/>
    <cellStyle name="Heading 4 3" xfId="2418" hidden="1"/>
    <cellStyle name="Heading 4 3" xfId="2450" hidden="1"/>
    <cellStyle name="Heading 4 3" xfId="2483" hidden="1"/>
    <cellStyle name="Heading 4 3" xfId="2515" hidden="1"/>
    <cellStyle name="Heading 4 3" xfId="2548" hidden="1"/>
    <cellStyle name="Heading 4 3" xfId="2581" hidden="1"/>
    <cellStyle name="Heading 4 3" xfId="2614" hidden="1"/>
    <cellStyle name="Heading 4 3" xfId="2647" hidden="1"/>
    <cellStyle name="Heading 4 3" xfId="2680" hidden="1"/>
    <cellStyle name="Heading 4 3" xfId="2706" hidden="1"/>
    <cellStyle name="Heading 4 3" xfId="2794" hidden="1"/>
    <cellStyle name="Heading 4 3" xfId="2831" hidden="1"/>
    <cellStyle name="Heading 4 3" xfId="2864" hidden="1"/>
    <cellStyle name="Heading 4 3" xfId="2896" hidden="1"/>
    <cellStyle name="Heading 4 3" xfId="2928" hidden="1"/>
    <cellStyle name="Heading 4 3" xfId="2961" hidden="1"/>
    <cellStyle name="Heading 4 3" xfId="2993" hidden="1"/>
    <cellStyle name="Heading 4 3" xfId="3026" hidden="1"/>
    <cellStyle name="Heading 4 3" xfId="3058" hidden="1"/>
    <cellStyle name="Heading 4 3" xfId="3091" hidden="1"/>
    <cellStyle name="Heading 4 3" xfId="3124" hidden="1"/>
    <cellStyle name="Heading 4 3" xfId="3157" hidden="1"/>
    <cellStyle name="Heading 4 3" xfId="3190" hidden="1"/>
    <cellStyle name="Heading 4 3" xfId="3223" hidden="1"/>
    <cellStyle name="Heading 4 3" xfId="3256" hidden="1"/>
    <cellStyle name="Heading 4 3" xfId="3307" hidden="1"/>
    <cellStyle name="Heading 4 3" xfId="3344" hidden="1"/>
    <cellStyle name="Heading 4 3" xfId="3377" hidden="1"/>
    <cellStyle name="Heading 4 3" xfId="3409" hidden="1"/>
    <cellStyle name="Heading 4 3" xfId="3441" hidden="1"/>
    <cellStyle name="Heading 4 3" xfId="3474" hidden="1"/>
    <cellStyle name="Heading 4 3" xfId="3506" hidden="1"/>
    <cellStyle name="Heading 4 3" xfId="3539" hidden="1"/>
    <cellStyle name="Heading 4 3" xfId="3571" hidden="1"/>
    <cellStyle name="Heading 4 3" xfId="3604" hidden="1"/>
    <cellStyle name="Heading 4 3" xfId="3637" hidden="1"/>
    <cellStyle name="Heading 4 3" xfId="3670" hidden="1"/>
    <cellStyle name="Heading 4 3" xfId="3703" hidden="1"/>
    <cellStyle name="Heading 4 3" xfId="3736" hidden="1"/>
    <cellStyle name="Heading 4 3" xfId="3762" hidden="1"/>
    <cellStyle name="Heading 4 3" xfId="3784" hidden="1"/>
    <cellStyle name="Heading 4 3" xfId="3821" hidden="1"/>
    <cellStyle name="Heading 4 3" xfId="3854" hidden="1"/>
    <cellStyle name="Heading 4 3" xfId="3886" hidden="1"/>
    <cellStyle name="Heading 4 3" xfId="3918" hidden="1"/>
    <cellStyle name="Heading 4 3" xfId="3951" hidden="1"/>
    <cellStyle name="Heading 4 3" xfId="3983" hidden="1"/>
    <cellStyle name="Heading 4 3" xfId="4016" hidden="1"/>
    <cellStyle name="Heading 4 3" xfId="4048" hidden="1"/>
    <cellStyle name="Heading 4 3" xfId="4081" hidden="1"/>
    <cellStyle name="Heading 4 3" xfId="4114" hidden="1"/>
    <cellStyle name="Heading 4 3" xfId="4147" hidden="1"/>
    <cellStyle name="Heading 4 3" xfId="4180" hidden="1"/>
    <cellStyle name="Heading 4 3" xfId="4213" hidden="1"/>
    <cellStyle name="Heading 4 3" xfId="4239" hidden="1"/>
    <cellStyle name="Heading 4 3" xfId="4280" hidden="1"/>
    <cellStyle name="Heading 4 3" xfId="4313" hidden="1"/>
    <cellStyle name="Heading 4 3" xfId="4346" hidden="1"/>
    <cellStyle name="Heading 4 3" xfId="4379" hidden="1"/>
    <cellStyle name="Heading 4 3" xfId="4412" hidden="1"/>
    <cellStyle name="Heading 4 3" xfId="4445" hidden="1"/>
    <cellStyle name="Heading 4 3" xfId="4478" hidden="1"/>
    <cellStyle name="Heading 4 3" xfId="4511" hidden="1"/>
    <cellStyle name="Heading 4 3" xfId="4544" hidden="1"/>
    <cellStyle name="Heading 4 3" xfId="4577" hidden="1"/>
    <cellStyle name="Heading 4 3" xfId="4610" hidden="1"/>
    <cellStyle name="Heading 4 3" xfId="4647" hidden="1"/>
    <cellStyle name="Heading 4 3" xfId="4680" hidden="1"/>
    <cellStyle name="Heading 4 3" xfId="4712" hidden="1"/>
    <cellStyle name="Heading 4 3" xfId="4744" hidden="1"/>
    <cellStyle name="Heading 4 3" xfId="4777" hidden="1"/>
    <cellStyle name="Heading 4 3" xfId="4809" hidden="1"/>
    <cellStyle name="Heading 4 3" xfId="4842" hidden="1"/>
    <cellStyle name="Heading 4 3" xfId="4874" hidden="1"/>
    <cellStyle name="Heading 4 3" xfId="4907" hidden="1"/>
    <cellStyle name="Heading 4 3" xfId="4940" hidden="1"/>
    <cellStyle name="Heading 4 3" xfId="4973" hidden="1"/>
    <cellStyle name="Heading 4 3" xfId="5006" hidden="1"/>
    <cellStyle name="Heading 4 3" xfId="5039" hidden="1"/>
    <cellStyle name="Heading 4 3" xfId="5072" hidden="1"/>
    <cellStyle name="Heading 4 3" xfId="5112" hidden="1"/>
    <cellStyle name="Heading 4 3" xfId="5149" hidden="1"/>
    <cellStyle name="Heading 4 3" xfId="5182" hidden="1"/>
    <cellStyle name="Heading 4 3" xfId="5214" hidden="1"/>
    <cellStyle name="Heading 4 3" xfId="5246" hidden="1"/>
    <cellStyle name="Heading 4 3" xfId="5279" hidden="1"/>
    <cellStyle name="Heading 4 3" xfId="5311" hidden="1"/>
    <cellStyle name="Heading 4 3" xfId="5344" hidden="1"/>
    <cellStyle name="Heading 4 3" xfId="5376" hidden="1"/>
    <cellStyle name="Heading 4 3" xfId="5409" hidden="1"/>
    <cellStyle name="Heading 4 3" xfId="5442" hidden="1"/>
    <cellStyle name="Heading 4 3" xfId="5475" hidden="1"/>
    <cellStyle name="Heading 4 3" xfId="5508" hidden="1"/>
    <cellStyle name="Heading 4 3" xfId="5541" hidden="1"/>
    <cellStyle name="Heading 4 3" xfId="5574" hidden="1"/>
    <cellStyle name="Heading 4 3" xfId="5625" hidden="1"/>
    <cellStyle name="Heading 4 3" xfId="5662" hidden="1"/>
    <cellStyle name="Heading 4 3" xfId="5695" hidden="1"/>
    <cellStyle name="Heading 4 3" xfId="5727" hidden="1"/>
    <cellStyle name="Heading 4 3" xfId="5759" hidden="1"/>
    <cellStyle name="Heading 4 3" xfId="5792" hidden="1"/>
    <cellStyle name="Heading 4 3" xfId="5824" hidden="1"/>
    <cellStyle name="Heading 4 3" xfId="5857" hidden="1"/>
    <cellStyle name="Heading 4 3" xfId="5889" hidden="1"/>
    <cellStyle name="Heading 4 3" xfId="5922" hidden="1"/>
    <cellStyle name="Heading 4 3" xfId="5955" hidden="1"/>
    <cellStyle name="Heading 4 3" xfId="5988" hidden="1"/>
    <cellStyle name="Heading 4 3" xfId="6021" hidden="1"/>
    <cellStyle name="Heading 4 3" xfId="6054" hidden="1"/>
    <cellStyle name="Heading 4 3" xfId="6080" hidden="1"/>
    <cellStyle name="Heading 4 3" xfId="6102" hidden="1"/>
    <cellStyle name="Heading 4 3" xfId="6139" hidden="1"/>
    <cellStyle name="Heading 4 3" xfId="6172" hidden="1"/>
    <cellStyle name="Heading 4 3" xfId="6204" hidden="1"/>
    <cellStyle name="Heading 4 3" xfId="6236" hidden="1"/>
    <cellStyle name="Heading 4 3" xfId="6269" hidden="1"/>
    <cellStyle name="Heading 4 3" xfId="6301" hidden="1"/>
    <cellStyle name="Heading 4 3" xfId="6334" hidden="1"/>
    <cellStyle name="Heading 4 3" xfId="6366" hidden="1"/>
    <cellStyle name="Heading 4 3" xfId="6399" hidden="1"/>
    <cellStyle name="Heading 4 3" xfId="6432" hidden="1"/>
    <cellStyle name="Heading 4 3" xfId="6465" hidden="1"/>
    <cellStyle name="Heading 4 3" xfId="6498" hidden="1"/>
    <cellStyle name="Heading 4 3" xfId="6531" hidden="1"/>
    <cellStyle name="Heading 4 3" xfId="6557" hidden="1"/>
    <cellStyle name="Heading 4 3" xfId="6590" hidden="1"/>
    <cellStyle name="Heading 4 3" xfId="6627" hidden="1"/>
    <cellStyle name="Heading 4 3" xfId="6660" hidden="1"/>
    <cellStyle name="Heading 4 3" xfId="6692" hidden="1"/>
    <cellStyle name="Heading 4 3" xfId="6724" hidden="1"/>
    <cellStyle name="Heading 4 3" xfId="6757" hidden="1"/>
    <cellStyle name="Heading 4 3" xfId="6789" hidden="1"/>
    <cellStyle name="Heading 4 3" xfId="6822" hidden="1"/>
    <cellStyle name="Heading 4 3" xfId="6854" hidden="1"/>
    <cellStyle name="Heading 4 3" xfId="6887" hidden="1"/>
    <cellStyle name="Heading 4 3" xfId="6920" hidden="1"/>
    <cellStyle name="Heading 4 3" xfId="6953" hidden="1"/>
    <cellStyle name="Heading 4 3" xfId="6986" hidden="1"/>
    <cellStyle name="Heading 4 3" xfId="7019" hidden="1"/>
    <cellStyle name="Heading 4 3" xfId="7052" hidden="1"/>
    <cellStyle name="Heading 4 3" xfId="7103" hidden="1"/>
    <cellStyle name="Heading 4 3" xfId="7140" hidden="1"/>
    <cellStyle name="Heading 4 3" xfId="7173" hidden="1"/>
    <cellStyle name="Heading 4 3" xfId="7205" hidden="1"/>
    <cellStyle name="Heading 4 3" xfId="7237" hidden="1"/>
    <cellStyle name="Heading 4 3" xfId="7270" hidden="1"/>
    <cellStyle name="Heading 4 3" xfId="7302" hidden="1"/>
    <cellStyle name="Heading 4 3" xfId="7335" hidden="1"/>
    <cellStyle name="Heading 4 3" xfId="7367" hidden="1"/>
    <cellStyle name="Heading 4 3" xfId="7400" hidden="1"/>
    <cellStyle name="Heading 4 3" xfId="7433" hidden="1"/>
    <cellStyle name="Heading 4 3" xfId="7466" hidden="1"/>
    <cellStyle name="Heading 4 3" xfId="7499" hidden="1"/>
    <cellStyle name="Heading 4 3" xfId="7532" hidden="1"/>
    <cellStyle name="Heading 4 3" xfId="7558" hidden="1"/>
    <cellStyle name="Heading 4 3" xfId="7580" hidden="1"/>
    <cellStyle name="Heading 4 3" xfId="7617" hidden="1"/>
    <cellStyle name="Heading 4 3" xfId="7650" hidden="1"/>
    <cellStyle name="Heading 4 3" xfId="7682" hidden="1"/>
    <cellStyle name="Heading 4 3" xfId="7714" hidden="1"/>
    <cellStyle name="Heading 4 3" xfId="7747" hidden="1"/>
    <cellStyle name="Heading 4 3" xfId="7779" hidden="1"/>
    <cellStyle name="Heading 4 3" xfId="7812" hidden="1"/>
    <cellStyle name="Heading 4 3" xfId="7844" hidden="1"/>
    <cellStyle name="Heading 4 3" xfId="7877" hidden="1"/>
    <cellStyle name="Heading 4 3" xfId="7910" hidden="1"/>
    <cellStyle name="Heading 4 3" xfId="7943" hidden="1"/>
    <cellStyle name="Heading 4 3" xfId="7976" hidden="1"/>
    <cellStyle name="Heading 4 3" xfId="8009" hidden="1"/>
    <cellStyle name="Heading 4 3" xfId="8035"/>
    <cellStyle name="HeadingRbmTable" xfId="1631"/>
    <cellStyle name="HeadingRbmTable 2" xfId="1632"/>
    <cellStyle name="highlightExposure" xfId="117"/>
    <cellStyle name="highlightText" xfId="118"/>
    <cellStyle name="Hipervínculo 2" xfId="119"/>
    <cellStyle name="Hivatkozott cella" xfId="120"/>
    <cellStyle name="Hyperlink" xfId="364" builtinId="8" customBuiltin="1"/>
    <cellStyle name="Hyperlink 2" xfId="121"/>
    <cellStyle name="Hyperlink 3" xfId="122"/>
    <cellStyle name="Hyperlink 3 2" xfId="123"/>
    <cellStyle name="Hyperlink 4" xfId="2741"/>
    <cellStyle name="Hyperlink 5" xfId="1098"/>
    <cellStyle name="Incorrecto" xfId="124"/>
    <cellStyle name="Input 2" xfId="126"/>
    <cellStyle name="Input 2 2" xfId="1634"/>
    <cellStyle name="Input 2 3" xfId="2742"/>
    <cellStyle name="Input 3" xfId="206" hidden="1"/>
    <cellStyle name="Input 3" xfId="253" hidden="1"/>
    <cellStyle name="Input 3" xfId="286" hidden="1"/>
    <cellStyle name="Input 3" xfId="319" hidden="1"/>
    <cellStyle name="Input 3" xfId="352" hidden="1"/>
    <cellStyle name="Input 3" xfId="386" hidden="1"/>
    <cellStyle name="Input 3" xfId="419" hidden="1"/>
    <cellStyle name="Input 3" xfId="452" hidden="1"/>
    <cellStyle name="Input 3" xfId="485" hidden="1"/>
    <cellStyle name="Input 3" xfId="518" hidden="1"/>
    <cellStyle name="Input 3" xfId="551" hidden="1"/>
    <cellStyle name="Input 3" xfId="584" hidden="1"/>
    <cellStyle name="Input 3" xfId="621" hidden="1"/>
    <cellStyle name="Input 3" xfId="654" hidden="1"/>
    <cellStyle name="Input 3" xfId="686" hidden="1"/>
    <cellStyle name="Input 3" xfId="718" hidden="1"/>
    <cellStyle name="Input 3" xfId="751" hidden="1"/>
    <cellStyle name="Input 3" xfId="783" hidden="1"/>
    <cellStyle name="Input 3" xfId="816" hidden="1"/>
    <cellStyle name="Input 3" xfId="848" hidden="1"/>
    <cellStyle name="Input 3" xfId="881" hidden="1"/>
    <cellStyle name="Input 3" xfId="914" hidden="1"/>
    <cellStyle name="Input 3" xfId="947" hidden="1"/>
    <cellStyle name="Input 3" xfId="980" hidden="1"/>
    <cellStyle name="Input 3" xfId="1013" hidden="1"/>
    <cellStyle name="Input 3" xfId="1046" hidden="1"/>
    <cellStyle name="Input 3" xfId="1086" hidden="1"/>
    <cellStyle name="Input 3" xfId="1124" hidden="1"/>
    <cellStyle name="Input 3" xfId="1157" hidden="1"/>
    <cellStyle name="Input 3" xfId="1189" hidden="1"/>
    <cellStyle name="Input 3" xfId="1221" hidden="1"/>
    <cellStyle name="Input 3" xfId="1254" hidden="1"/>
    <cellStyle name="Input 3" xfId="1286" hidden="1"/>
    <cellStyle name="Input 3" xfId="1319" hidden="1"/>
    <cellStyle name="Input 3" xfId="1351" hidden="1"/>
    <cellStyle name="Input 3" xfId="1384" hidden="1"/>
    <cellStyle name="Input 3" xfId="1417" hidden="1"/>
    <cellStyle name="Input 3" xfId="1450" hidden="1"/>
    <cellStyle name="Input 3" xfId="1483" hidden="1"/>
    <cellStyle name="Input 3" xfId="1516" hidden="1"/>
    <cellStyle name="Input 3" xfId="1549" hidden="1"/>
    <cellStyle name="Input 3" xfId="1763" hidden="1"/>
    <cellStyle name="Input 3" xfId="1800" hidden="1"/>
    <cellStyle name="Input 3" xfId="1833" hidden="1"/>
    <cellStyle name="Input 3" xfId="1865" hidden="1"/>
    <cellStyle name="Input 3" xfId="1897" hidden="1"/>
    <cellStyle name="Input 3" xfId="1930" hidden="1"/>
    <cellStyle name="Input 3" xfId="1962" hidden="1"/>
    <cellStyle name="Input 3" xfId="1995" hidden="1"/>
    <cellStyle name="Input 3" xfId="2027" hidden="1"/>
    <cellStyle name="Input 3" xfId="2060" hidden="1"/>
    <cellStyle name="Input 3" xfId="2093" hidden="1"/>
    <cellStyle name="Input 3" xfId="2126" hidden="1"/>
    <cellStyle name="Input 3" xfId="2159" hidden="1"/>
    <cellStyle name="Input 3" xfId="2192" hidden="1"/>
    <cellStyle name="Input 3" xfId="2223" hidden="1"/>
    <cellStyle name="Input 3" xfId="2240" hidden="1"/>
    <cellStyle name="Input 3" xfId="2277" hidden="1"/>
    <cellStyle name="Input 3" xfId="2310" hidden="1"/>
    <cellStyle name="Input 3" xfId="2342" hidden="1"/>
    <cellStyle name="Input 3" xfId="2374" hidden="1"/>
    <cellStyle name="Input 3" xfId="2407" hidden="1"/>
    <cellStyle name="Input 3" xfId="2439" hidden="1"/>
    <cellStyle name="Input 3" xfId="2472" hidden="1"/>
    <cellStyle name="Input 3" xfId="2504" hidden="1"/>
    <cellStyle name="Input 3" xfId="2537" hidden="1"/>
    <cellStyle name="Input 3" xfId="2570" hidden="1"/>
    <cellStyle name="Input 3" xfId="2603" hidden="1"/>
    <cellStyle name="Input 3" xfId="2636" hidden="1"/>
    <cellStyle name="Input 3" xfId="2669" hidden="1"/>
    <cellStyle name="Input 3" xfId="2700" hidden="1"/>
    <cellStyle name="Input 3" xfId="2783" hidden="1"/>
    <cellStyle name="Input 3" xfId="2820" hidden="1"/>
    <cellStyle name="Input 3" xfId="2853" hidden="1"/>
    <cellStyle name="Input 3" xfId="2885" hidden="1"/>
    <cellStyle name="Input 3" xfId="2917" hidden="1"/>
    <cellStyle name="Input 3" xfId="2950" hidden="1"/>
    <cellStyle name="Input 3" xfId="2982" hidden="1"/>
    <cellStyle name="Input 3" xfId="3015" hidden="1"/>
    <cellStyle name="Input 3" xfId="3047" hidden="1"/>
    <cellStyle name="Input 3" xfId="3080" hidden="1"/>
    <cellStyle name="Input 3" xfId="3113" hidden="1"/>
    <cellStyle name="Input 3" xfId="3146" hidden="1"/>
    <cellStyle name="Input 3" xfId="3179" hidden="1"/>
    <cellStyle name="Input 3" xfId="3212" hidden="1"/>
    <cellStyle name="Input 3" xfId="3245" hidden="1"/>
    <cellStyle name="Input 3" xfId="3296" hidden="1"/>
    <cellStyle name="Input 3" xfId="3333" hidden="1"/>
    <cellStyle name="Input 3" xfId="3366" hidden="1"/>
    <cellStyle name="Input 3" xfId="3398" hidden="1"/>
    <cellStyle name="Input 3" xfId="3430" hidden="1"/>
    <cellStyle name="Input 3" xfId="3463" hidden="1"/>
    <cellStyle name="Input 3" xfId="3495" hidden="1"/>
    <cellStyle name="Input 3" xfId="3528" hidden="1"/>
    <cellStyle name="Input 3" xfId="3560" hidden="1"/>
    <cellStyle name="Input 3" xfId="3593" hidden="1"/>
    <cellStyle name="Input 3" xfId="3626" hidden="1"/>
    <cellStyle name="Input 3" xfId="3659" hidden="1"/>
    <cellStyle name="Input 3" xfId="3692" hidden="1"/>
    <cellStyle name="Input 3" xfId="3725" hidden="1"/>
    <cellStyle name="Input 3" xfId="3756" hidden="1"/>
    <cellStyle name="Input 3" xfId="3773" hidden="1"/>
    <cellStyle name="Input 3" xfId="3810" hidden="1"/>
    <cellStyle name="Input 3" xfId="3843" hidden="1"/>
    <cellStyle name="Input 3" xfId="3875" hidden="1"/>
    <cellStyle name="Input 3" xfId="3907" hidden="1"/>
    <cellStyle name="Input 3" xfId="3940" hidden="1"/>
    <cellStyle name="Input 3" xfId="3972" hidden="1"/>
    <cellStyle name="Input 3" xfId="4005" hidden="1"/>
    <cellStyle name="Input 3" xfId="4037" hidden="1"/>
    <cellStyle name="Input 3" xfId="4070" hidden="1"/>
    <cellStyle name="Input 3" xfId="4103" hidden="1"/>
    <cellStyle name="Input 3" xfId="4136" hidden="1"/>
    <cellStyle name="Input 3" xfId="4169" hidden="1"/>
    <cellStyle name="Input 3" xfId="4202" hidden="1"/>
    <cellStyle name="Input 3" xfId="4233" hidden="1"/>
    <cellStyle name="Input 3" xfId="4269" hidden="1"/>
    <cellStyle name="Input 3" xfId="4302" hidden="1"/>
    <cellStyle name="Input 3" xfId="4335" hidden="1"/>
    <cellStyle name="Input 3" xfId="4368" hidden="1"/>
    <cellStyle name="Input 3" xfId="4401" hidden="1"/>
    <cellStyle name="Input 3" xfId="4434" hidden="1"/>
    <cellStyle name="Input 3" xfId="4467" hidden="1"/>
    <cellStyle name="Input 3" xfId="4500" hidden="1"/>
    <cellStyle name="Input 3" xfId="4533" hidden="1"/>
    <cellStyle name="Input 3" xfId="4566" hidden="1"/>
    <cellStyle name="Input 3" xfId="4599" hidden="1"/>
    <cellStyle name="Input 3" xfId="4636" hidden="1"/>
    <cellStyle name="Input 3" xfId="4669" hidden="1"/>
    <cellStyle name="Input 3" xfId="4701" hidden="1"/>
    <cellStyle name="Input 3" xfId="4733" hidden="1"/>
    <cellStyle name="Input 3" xfId="4766" hidden="1"/>
    <cellStyle name="Input 3" xfId="4798" hidden="1"/>
    <cellStyle name="Input 3" xfId="4831" hidden="1"/>
    <cellStyle name="Input 3" xfId="4863" hidden="1"/>
    <cellStyle name="Input 3" xfId="4896" hidden="1"/>
    <cellStyle name="Input 3" xfId="4929" hidden="1"/>
    <cellStyle name="Input 3" xfId="4962" hidden="1"/>
    <cellStyle name="Input 3" xfId="4995" hidden="1"/>
    <cellStyle name="Input 3" xfId="5028" hidden="1"/>
    <cellStyle name="Input 3" xfId="5061" hidden="1"/>
    <cellStyle name="Input 3" xfId="5101" hidden="1"/>
    <cellStyle name="Input 3" xfId="5138" hidden="1"/>
    <cellStyle name="Input 3" xfId="5171" hidden="1"/>
    <cellStyle name="Input 3" xfId="5203" hidden="1"/>
    <cellStyle name="Input 3" xfId="5235" hidden="1"/>
    <cellStyle name="Input 3" xfId="5268" hidden="1"/>
    <cellStyle name="Input 3" xfId="5300" hidden="1"/>
    <cellStyle name="Input 3" xfId="5333" hidden="1"/>
    <cellStyle name="Input 3" xfId="5365" hidden="1"/>
    <cellStyle name="Input 3" xfId="5398" hidden="1"/>
    <cellStyle name="Input 3" xfId="5431" hidden="1"/>
    <cellStyle name="Input 3" xfId="5464" hidden="1"/>
    <cellStyle name="Input 3" xfId="5497" hidden="1"/>
    <cellStyle name="Input 3" xfId="5530" hidden="1"/>
    <cellStyle name="Input 3" xfId="5563" hidden="1"/>
    <cellStyle name="Input 3" xfId="5614" hidden="1"/>
    <cellStyle name="Input 3" xfId="5651" hidden="1"/>
    <cellStyle name="Input 3" xfId="5684" hidden="1"/>
    <cellStyle name="Input 3" xfId="5716" hidden="1"/>
    <cellStyle name="Input 3" xfId="5748" hidden="1"/>
    <cellStyle name="Input 3" xfId="5781" hidden="1"/>
    <cellStyle name="Input 3" xfId="5813" hidden="1"/>
    <cellStyle name="Input 3" xfId="5846" hidden="1"/>
    <cellStyle name="Input 3" xfId="5878" hidden="1"/>
    <cellStyle name="Input 3" xfId="5911" hidden="1"/>
    <cellStyle name="Input 3" xfId="5944" hidden="1"/>
    <cellStyle name="Input 3" xfId="5977" hidden="1"/>
    <cellStyle name="Input 3" xfId="6010" hidden="1"/>
    <cellStyle name="Input 3" xfId="6043" hidden="1"/>
    <cellStyle name="Input 3" xfId="6074" hidden="1"/>
    <cellStyle name="Input 3" xfId="6091" hidden="1"/>
    <cellStyle name="Input 3" xfId="6128" hidden="1"/>
    <cellStyle name="Input 3" xfId="6161" hidden="1"/>
    <cellStyle name="Input 3" xfId="6193" hidden="1"/>
    <cellStyle name="Input 3" xfId="6225" hidden="1"/>
    <cellStyle name="Input 3" xfId="6258" hidden="1"/>
    <cellStyle name="Input 3" xfId="6290" hidden="1"/>
    <cellStyle name="Input 3" xfId="6323" hidden="1"/>
    <cellStyle name="Input 3" xfId="6355" hidden="1"/>
    <cellStyle name="Input 3" xfId="6388" hidden="1"/>
    <cellStyle name="Input 3" xfId="6421" hidden="1"/>
    <cellStyle name="Input 3" xfId="6454" hidden="1"/>
    <cellStyle name="Input 3" xfId="6487" hidden="1"/>
    <cellStyle name="Input 3" xfId="6520" hidden="1"/>
    <cellStyle name="Input 3" xfId="6551" hidden="1"/>
    <cellStyle name="Input 3" xfId="6579" hidden="1"/>
    <cellStyle name="Input 3" xfId="6616" hidden="1"/>
    <cellStyle name="Input 3" xfId="6649" hidden="1"/>
    <cellStyle name="Input 3" xfId="6681" hidden="1"/>
    <cellStyle name="Input 3" xfId="6713" hidden="1"/>
    <cellStyle name="Input 3" xfId="6746" hidden="1"/>
    <cellStyle name="Input 3" xfId="6778" hidden="1"/>
    <cellStyle name="Input 3" xfId="6811" hidden="1"/>
    <cellStyle name="Input 3" xfId="6843" hidden="1"/>
    <cellStyle name="Input 3" xfId="6876" hidden="1"/>
    <cellStyle name="Input 3" xfId="6909" hidden="1"/>
    <cellStyle name="Input 3" xfId="6942" hidden="1"/>
    <cellStyle name="Input 3" xfId="6975" hidden="1"/>
    <cellStyle name="Input 3" xfId="7008" hidden="1"/>
    <cellStyle name="Input 3" xfId="7041" hidden="1"/>
    <cellStyle name="Input 3" xfId="7092" hidden="1"/>
    <cellStyle name="Input 3" xfId="7129" hidden="1"/>
    <cellStyle name="Input 3" xfId="7162" hidden="1"/>
    <cellStyle name="Input 3" xfId="7194" hidden="1"/>
    <cellStyle name="Input 3" xfId="7226" hidden="1"/>
    <cellStyle name="Input 3" xfId="7259" hidden="1"/>
    <cellStyle name="Input 3" xfId="7291" hidden="1"/>
    <cellStyle name="Input 3" xfId="7324" hidden="1"/>
    <cellStyle name="Input 3" xfId="7356" hidden="1"/>
    <cellStyle name="Input 3" xfId="7389" hidden="1"/>
    <cellStyle name="Input 3" xfId="7422" hidden="1"/>
    <cellStyle name="Input 3" xfId="7455" hidden="1"/>
    <cellStyle name="Input 3" xfId="7488" hidden="1"/>
    <cellStyle name="Input 3" xfId="7521" hidden="1"/>
    <cellStyle name="Input 3" xfId="7552" hidden="1"/>
    <cellStyle name="Input 3" xfId="7569" hidden="1"/>
    <cellStyle name="Input 3" xfId="7606" hidden="1"/>
    <cellStyle name="Input 3" xfId="7639" hidden="1"/>
    <cellStyle name="Input 3" xfId="7671" hidden="1"/>
    <cellStyle name="Input 3" xfId="7703" hidden="1"/>
    <cellStyle name="Input 3" xfId="7736" hidden="1"/>
    <cellStyle name="Input 3" xfId="7768" hidden="1"/>
    <cellStyle name="Input 3" xfId="7801" hidden="1"/>
    <cellStyle name="Input 3" xfId="7833" hidden="1"/>
    <cellStyle name="Input 3" xfId="7866" hidden="1"/>
    <cellStyle name="Input 3" xfId="7899" hidden="1"/>
    <cellStyle name="Input 3" xfId="7932" hidden="1"/>
    <cellStyle name="Input 3" xfId="7965" hidden="1"/>
    <cellStyle name="Input 3" xfId="7998" hidden="1"/>
    <cellStyle name="Input 3" xfId="8029"/>
    <cellStyle name="Input 4" xfId="125"/>
    <cellStyle name="inputExposure" xfId="127"/>
    <cellStyle name="Jegyzet" xfId="128"/>
    <cellStyle name="Jelölőszín (1)" xfId="129"/>
    <cellStyle name="Jelölőszín (2)" xfId="130"/>
    <cellStyle name="Jelölőszín (3)" xfId="131"/>
    <cellStyle name="Jelölőszín (4)" xfId="132"/>
    <cellStyle name="Jelölőszín (5)" xfId="133"/>
    <cellStyle name="Jelölőszín (6)" xfId="134"/>
    <cellStyle name="Jó" xfId="135"/>
    <cellStyle name="Kimenet" xfId="136"/>
    <cellStyle name="Lien hypertexte 2" xfId="137"/>
    <cellStyle name="Lien hypertexte 3" xfId="138"/>
    <cellStyle name="Linked Cell 2" xfId="139"/>
    <cellStyle name="Linked Cell 2 2" xfId="1635"/>
    <cellStyle name="Linked Cell 2 3" xfId="2743"/>
    <cellStyle name="Linked Cell 3" xfId="209" hidden="1"/>
    <cellStyle name="Linked Cell 3" xfId="261" hidden="1"/>
    <cellStyle name="Linked Cell 3" xfId="294" hidden="1"/>
    <cellStyle name="Linked Cell 3" xfId="327" hidden="1"/>
    <cellStyle name="Linked Cell 3" xfId="360" hidden="1"/>
    <cellStyle name="Linked Cell 3" xfId="394" hidden="1"/>
    <cellStyle name="Linked Cell 3" xfId="427" hidden="1"/>
    <cellStyle name="Linked Cell 3" xfId="460" hidden="1"/>
    <cellStyle name="Linked Cell 3" xfId="493" hidden="1"/>
    <cellStyle name="Linked Cell 3" xfId="526" hidden="1"/>
    <cellStyle name="Linked Cell 3" xfId="559" hidden="1"/>
    <cellStyle name="Linked Cell 3" xfId="592" hidden="1"/>
    <cellStyle name="Linked Cell 3" xfId="629" hidden="1"/>
    <cellStyle name="Linked Cell 3" xfId="662" hidden="1"/>
    <cellStyle name="Linked Cell 3" xfId="694" hidden="1"/>
    <cellStyle name="Linked Cell 3" xfId="726" hidden="1"/>
    <cellStyle name="Linked Cell 3" xfId="759" hidden="1"/>
    <cellStyle name="Linked Cell 3" xfId="791" hidden="1"/>
    <cellStyle name="Linked Cell 3" xfId="824" hidden="1"/>
    <cellStyle name="Linked Cell 3" xfId="856" hidden="1"/>
    <cellStyle name="Linked Cell 3" xfId="889" hidden="1"/>
    <cellStyle name="Linked Cell 3" xfId="922" hidden="1"/>
    <cellStyle name="Linked Cell 3" xfId="955" hidden="1"/>
    <cellStyle name="Linked Cell 3" xfId="988" hidden="1"/>
    <cellStyle name="Linked Cell 3" xfId="1021" hidden="1"/>
    <cellStyle name="Linked Cell 3" xfId="1054" hidden="1"/>
    <cellStyle name="Linked Cell 3" xfId="1094" hidden="1"/>
    <cellStyle name="Linked Cell 3" xfId="1132" hidden="1"/>
    <cellStyle name="Linked Cell 3" xfId="1165" hidden="1"/>
    <cellStyle name="Linked Cell 3" xfId="1197" hidden="1"/>
    <cellStyle name="Linked Cell 3" xfId="1229" hidden="1"/>
    <cellStyle name="Linked Cell 3" xfId="1262" hidden="1"/>
    <cellStyle name="Linked Cell 3" xfId="1294" hidden="1"/>
    <cellStyle name="Linked Cell 3" xfId="1327" hidden="1"/>
    <cellStyle name="Linked Cell 3" xfId="1359" hidden="1"/>
    <cellStyle name="Linked Cell 3" xfId="1392" hidden="1"/>
    <cellStyle name="Linked Cell 3" xfId="1425" hidden="1"/>
    <cellStyle name="Linked Cell 3" xfId="1458" hidden="1"/>
    <cellStyle name="Linked Cell 3" xfId="1491" hidden="1"/>
    <cellStyle name="Linked Cell 3" xfId="1524" hidden="1"/>
    <cellStyle name="Linked Cell 3" xfId="1557" hidden="1"/>
    <cellStyle name="Linked Cell 3" xfId="1771" hidden="1"/>
    <cellStyle name="Linked Cell 3" xfId="1808" hidden="1"/>
    <cellStyle name="Linked Cell 3" xfId="1841" hidden="1"/>
    <cellStyle name="Linked Cell 3" xfId="1873" hidden="1"/>
    <cellStyle name="Linked Cell 3" xfId="1905" hidden="1"/>
    <cellStyle name="Linked Cell 3" xfId="1938" hidden="1"/>
    <cellStyle name="Linked Cell 3" xfId="1970" hidden="1"/>
    <cellStyle name="Linked Cell 3" xfId="2003" hidden="1"/>
    <cellStyle name="Linked Cell 3" xfId="2035" hidden="1"/>
    <cellStyle name="Linked Cell 3" xfId="2068" hidden="1"/>
    <cellStyle name="Linked Cell 3" xfId="2101" hidden="1"/>
    <cellStyle name="Linked Cell 3" xfId="2134" hidden="1"/>
    <cellStyle name="Linked Cell 3" xfId="2167" hidden="1"/>
    <cellStyle name="Linked Cell 3" xfId="2200" hidden="1"/>
    <cellStyle name="Linked Cell 3" xfId="2226" hidden="1"/>
    <cellStyle name="Linked Cell 3" xfId="2248" hidden="1"/>
    <cellStyle name="Linked Cell 3" xfId="2285" hidden="1"/>
    <cellStyle name="Linked Cell 3" xfId="2318" hidden="1"/>
    <cellStyle name="Linked Cell 3" xfId="2350" hidden="1"/>
    <cellStyle name="Linked Cell 3" xfId="2382" hidden="1"/>
    <cellStyle name="Linked Cell 3" xfId="2415" hidden="1"/>
    <cellStyle name="Linked Cell 3" xfId="2447" hidden="1"/>
    <cellStyle name="Linked Cell 3" xfId="2480" hidden="1"/>
    <cellStyle name="Linked Cell 3" xfId="2512" hidden="1"/>
    <cellStyle name="Linked Cell 3" xfId="2545" hidden="1"/>
    <cellStyle name="Linked Cell 3" xfId="2578" hidden="1"/>
    <cellStyle name="Linked Cell 3" xfId="2611" hidden="1"/>
    <cellStyle name="Linked Cell 3" xfId="2644" hidden="1"/>
    <cellStyle name="Linked Cell 3" xfId="2677" hidden="1"/>
    <cellStyle name="Linked Cell 3" xfId="2703" hidden="1"/>
    <cellStyle name="Linked Cell 3" xfId="2791" hidden="1"/>
    <cellStyle name="Linked Cell 3" xfId="2828" hidden="1"/>
    <cellStyle name="Linked Cell 3" xfId="2861" hidden="1"/>
    <cellStyle name="Linked Cell 3" xfId="2893" hidden="1"/>
    <cellStyle name="Linked Cell 3" xfId="2925" hidden="1"/>
    <cellStyle name="Linked Cell 3" xfId="2958" hidden="1"/>
    <cellStyle name="Linked Cell 3" xfId="2990" hidden="1"/>
    <cellStyle name="Linked Cell 3" xfId="3023" hidden="1"/>
    <cellStyle name="Linked Cell 3" xfId="3055" hidden="1"/>
    <cellStyle name="Linked Cell 3" xfId="3088" hidden="1"/>
    <cellStyle name="Linked Cell 3" xfId="3121" hidden="1"/>
    <cellStyle name="Linked Cell 3" xfId="3154" hidden="1"/>
    <cellStyle name="Linked Cell 3" xfId="3187" hidden="1"/>
    <cellStyle name="Linked Cell 3" xfId="3220" hidden="1"/>
    <cellStyle name="Linked Cell 3" xfId="3253" hidden="1"/>
    <cellStyle name="Linked Cell 3" xfId="3304" hidden="1"/>
    <cellStyle name="Linked Cell 3" xfId="3341" hidden="1"/>
    <cellStyle name="Linked Cell 3" xfId="3374" hidden="1"/>
    <cellStyle name="Linked Cell 3" xfId="3406" hidden="1"/>
    <cellStyle name="Linked Cell 3" xfId="3438" hidden="1"/>
    <cellStyle name="Linked Cell 3" xfId="3471" hidden="1"/>
    <cellStyle name="Linked Cell 3" xfId="3503" hidden="1"/>
    <cellStyle name="Linked Cell 3" xfId="3536" hidden="1"/>
    <cellStyle name="Linked Cell 3" xfId="3568" hidden="1"/>
    <cellStyle name="Linked Cell 3" xfId="3601" hidden="1"/>
    <cellStyle name="Linked Cell 3" xfId="3634" hidden="1"/>
    <cellStyle name="Linked Cell 3" xfId="3667" hidden="1"/>
    <cellStyle name="Linked Cell 3" xfId="3700" hidden="1"/>
    <cellStyle name="Linked Cell 3" xfId="3733" hidden="1"/>
    <cellStyle name="Linked Cell 3" xfId="3759" hidden="1"/>
    <cellStyle name="Linked Cell 3" xfId="3781" hidden="1"/>
    <cellStyle name="Linked Cell 3" xfId="3818" hidden="1"/>
    <cellStyle name="Linked Cell 3" xfId="3851" hidden="1"/>
    <cellStyle name="Linked Cell 3" xfId="3883" hidden="1"/>
    <cellStyle name="Linked Cell 3" xfId="3915" hidden="1"/>
    <cellStyle name="Linked Cell 3" xfId="3948" hidden="1"/>
    <cellStyle name="Linked Cell 3" xfId="3980" hidden="1"/>
    <cellStyle name="Linked Cell 3" xfId="4013" hidden="1"/>
    <cellStyle name="Linked Cell 3" xfId="4045" hidden="1"/>
    <cellStyle name="Linked Cell 3" xfId="4078" hidden="1"/>
    <cellStyle name="Linked Cell 3" xfId="4111" hidden="1"/>
    <cellStyle name="Linked Cell 3" xfId="4144" hidden="1"/>
    <cellStyle name="Linked Cell 3" xfId="4177" hidden="1"/>
    <cellStyle name="Linked Cell 3" xfId="4210" hidden="1"/>
    <cellStyle name="Linked Cell 3" xfId="4236" hidden="1"/>
    <cellStyle name="Linked Cell 3" xfId="4277" hidden="1"/>
    <cellStyle name="Linked Cell 3" xfId="4310" hidden="1"/>
    <cellStyle name="Linked Cell 3" xfId="4343" hidden="1"/>
    <cellStyle name="Linked Cell 3" xfId="4376" hidden="1"/>
    <cellStyle name="Linked Cell 3" xfId="4409" hidden="1"/>
    <cellStyle name="Linked Cell 3" xfId="4442" hidden="1"/>
    <cellStyle name="Linked Cell 3" xfId="4475" hidden="1"/>
    <cellStyle name="Linked Cell 3" xfId="4508" hidden="1"/>
    <cellStyle name="Linked Cell 3" xfId="4541" hidden="1"/>
    <cellStyle name="Linked Cell 3" xfId="4574" hidden="1"/>
    <cellStyle name="Linked Cell 3" xfId="4607" hidden="1"/>
    <cellStyle name="Linked Cell 3" xfId="4644" hidden="1"/>
    <cellStyle name="Linked Cell 3" xfId="4677" hidden="1"/>
    <cellStyle name="Linked Cell 3" xfId="4709" hidden="1"/>
    <cellStyle name="Linked Cell 3" xfId="4741" hidden="1"/>
    <cellStyle name="Linked Cell 3" xfId="4774" hidden="1"/>
    <cellStyle name="Linked Cell 3" xfId="4806" hidden="1"/>
    <cellStyle name="Linked Cell 3" xfId="4839" hidden="1"/>
    <cellStyle name="Linked Cell 3" xfId="4871" hidden="1"/>
    <cellStyle name="Linked Cell 3" xfId="4904" hidden="1"/>
    <cellStyle name="Linked Cell 3" xfId="4937" hidden="1"/>
    <cellStyle name="Linked Cell 3" xfId="4970" hidden="1"/>
    <cellStyle name="Linked Cell 3" xfId="5003" hidden="1"/>
    <cellStyle name="Linked Cell 3" xfId="5036" hidden="1"/>
    <cellStyle name="Linked Cell 3" xfId="5069" hidden="1"/>
    <cellStyle name="Linked Cell 3" xfId="5109" hidden="1"/>
    <cellStyle name="Linked Cell 3" xfId="5146" hidden="1"/>
    <cellStyle name="Linked Cell 3" xfId="5179" hidden="1"/>
    <cellStyle name="Linked Cell 3" xfId="5211" hidden="1"/>
    <cellStyle name="Linked Cell 3" xfId="5243" hidden="1"/>
    <cellStyle name="Linked Cell 3" xfId="5276" hidden="1"/>
    <cellStyle name="Linked Cell 3" xfId="5308" hidden="1"/>
    <cellStyle name="Linked Cell 3" xfId="5341" hidden="1"/>
    <cellStyle name="Linked Cell 3" xfId="5373" hidden="1"/>
    <cellStyle name="Linked Cell 3" xfId="5406" hidden="1"/>
    <cellStyle name="Linked Cell 3" xfId="5439" hidden="1"/>
    <cellStyle name="Linked Cell 3" xfId="5472" hidden="1"/>
    <cellStyle name="Linked Cell 3" xfId="5505" hidden="1"/>
    <cellStyle name="Linked Cell 3" xfId="5538" hidden="1"/>
    <cellStyle name="Linked Cell 3" xfId="5571" hidden="1"/>
    <cellStyle name="Linked Cell 3" xfId="5622" hidden="1"/>
    <cellStyle name="Linked Cell 3" xfId="5659" hidden="1"/>
    <cellStyle name="Linked Cell 3" xfId="5692" hidden="1"/>
    <cellStyle name="Linked Cell 3" xfId="5724" hidden="1"/>
    <cellStyle name="Linked Cell 3" xfId="5756" hidden="1"/>
    <cellStyle name="Linked Cell 3" xfId="5789" hidden="1"/>
    <cellStyle name="Linked Cell 3" xfId="5821" hidden="1"/>
    <cellStyle name="Linked Cell 3" xfId="5854" hidden="1"/>
    <cellStyle name="Linked Cell 3" xfId="5886" hidden="1"/>
    <cellStyle name="Linked Cell 3" xfId="5919" hidden="1"/>
    <cellStyle name="Linked Cell 3" xfId="5952" hidden="1"/>
    <cellStyle name="Linked Cell 3" xfId="5985" hidden="1"/>
    <cellStyle name="Linked Cell 3" xfId="6018" hidden="1"/>
    <cellStyle name="Linked Cell 3" xfId="6051" hidden="1"/>
    <cellStyle name="Linked Cell 3" xfId="6077" hidden="1"/>
    <cellStyle name="Linked Cell 3" xfId="6099" hidden="1"/>
    <cellStyle name="Linked Cell 3" xfId="6136" hidden="1"/>
    <cellStyle name="Linked Cell 3" xfId="6169" hidden="1"/>
    <cellStyle name="Linked Cell 3" xfId="6201" hidden="1"/>
    <cellStyle name="Linked Cell 3" xfId="6233" hidden="1"/>
    <cellStyle name="Linked Cell 3" xfId="6266" hidden="1"/>
    <cellStyle name="Linked Cell 3" xfId="6298" hidden="1"/>
    <cellStyle name="Linked Cell 3" xfId="6331" hidden="1"/>
    <cellStyle name="Linked Cell 3" xfId="6363" hidden="1"/>
    <cellStyle name="Linked Cell 3" xfId="6396" hidden="1"/>
    <cellStyle name="Linked Cell 3" xfId="6429" hidden="1"/>
    <cellStyle name="Linked Cell 3" xfId="6462" hidden="1"/>
    <cellStyle name="Linked Cell 3" xfId="6495" hidden="1"/>
    <cellStyle name="Linked Cell 3" xfId="6528" hidden="1"/>
    <cellStyle name="Linked Cell 3" xfId="6554" hidden="1"/>
    <cellStyle name="Linked Cell 3" xfId="6587" hidden="1"/>
    <cellStyle name="Linked Cell 3" xfId="6624" hidden="1"/>
    <cellStyle name="Linked Cell 3" xfId="6657" hidden="1"/>
    <cellStyle name="Linked Cell 3" xfId="6689" hidden="1"/>
    <cellStyle name="Linked Cell 3" xfId="6721" hidden="1"/>
    <cellStyle name="Linked Cell 3" xfId="6754" hidden="1"/>
    <cellStyle name="Linked Cell 3" xfId="6786" hidden="1"/>
    <cellStyle name="Linked Cell 3" xfId="6819" hidden="1"/>
    <cellStyle name="Linked Cell 3" xfId="6851" hidden="1"/>
    <cellStyle name="Linked Cell 3" xfId="6884" hidden="1"/>
    <cellStyle name="Linked Cell 3" xfId="6917" hidden="1"/>
    <cellStyle name="Linked Cell 3" xfId="6950" hidden="1"/>
    <cellStyle name="Linked Cell 3" xfId="6983" hidden="1"/>
    <cellStyle name="Linked Cell 3" xfId="7016" hidden="1"/>
    <cellStyle name="Linked Cell 3" xfId="7049" hidden="1"/>
    <cellStyle name="Linked Cell 3" xfId="7100" hidden="1"/>
    <cellStyle name="Linked Cell 3" xfId="7137" hidden="1"/>
    <cellStyle name="Linked Cell 3" xfId="7170" hidden="1"/>
    <cellStyle name="Linked Cell 3" xfId="7202" hidden="1"/>
    <cellStyle name="Linked Cell 3" xfId="7234" hidden="1"/>
    <cellStyle name="Linked Cell 3" xfId="7267" hidden="1"/>
    <cellStyle name="Linked Cell 3" xfId="7299" hidden="1"/>
    <cellStyle name="Linked Cell 3" xfId="7332" hidden="1"/>
    <cellStyle name="Linked Cell 3" xfId="7364" hidden="1"/>
    <cellStyle name="Linked Cell 3" xfId="7397" hidden="1"/>
    <cellStyle name="Linked Cell 3" xfId="7430" hidden="1"/>
    <cellStyle name="Linked Cell 3" xfId="7463" hidden="1"/>
    <cellStyle name="Linked Cell 3" xfId="7496" hidden="1"/>
    <cellStyle name="Linked Cell 3" xfId="7529" hidden="1"/>
    <cellStyle name="Linked Cell 3" xfId="7555" hidden="1"/>
    <cellStyle name="Linked Cell 3" xfId="7577" hidden="1"/>
    <cellStyle name="Linked Cell 3" xfId="7614" hidden="1"/>
    <cellStyle name="Linked Cell 3" xfId="7647" hidden="1"/>
    <cellStyle name="Linked Cell 3" xfId="7679" hidden="1"/>
    <cellStyle name="Linked Cell 3" xfId="7711" hidden="1"/>
    <cellStyle name="Linked Cell 3" xfId="7744" hidden="1"/>
    <cellStyle name="Linked Cell 3" xfId="7776" hidden="1"/>
    <cellStyle name="Linked Cell 3" xfId="7809" hidden="1"/>
    <cellStyle name="Linked Cell 3" xfId="7841" hidden="1"/>
    <cellStyle name="Linked Cell 3" xfId="7874" hidden="1"/>
    <cellStyle name="Linked Cell 3" xfId="7907" hidden="1"/>
    <cellStyle name="Linked Cell 3" xfId="7940" hidden="1"/>
    <cellStyle name="Linked Cell 3" xfId="7973" hidden="1"/>
    <cellStyle name="Linked Cell 3" xfId="8006" hidden="1"/>
    <cellStyle name="Linked Cell 3" xfId="8032"/>
    <cellStyle name="Magyarázó szöveg" xfId="140"/>
    <cellStyle name="Menu_cell" xfId="1722"/>
    <cellStyle name="Millares 2" xfId="141"/>
    <cellStyle name="Millares 2 2" xfId="142"/>
    <cellStyle name="Millares 3" xfId="143"/>
    <cellStyle name="Millares 3 2" xfId="144"/>
    <cellStyle name="Navadno_List1" xfId="145"/>
    <cellStyle name="Neutral 2" xfId="146"/>
    <cellStyle name="Neutral 2 2" xfId="1636"/>
    <cellStyle name="Neutral 2 3" xfId="2744"/>
    <cellStyle name="Normal" xfId="0" builtinId="0"/>
    <cellStyle name="Normal 10" xfId="1637"/>
    <cellStyle name="Normal 11" xfId="1638"/>
    <cellStyle name="Normal 12" xfId="1639"/>
    <cellStyle name="Normal 13" xfId="1640"/>
    <cellStyle name="Normal 14" xfId="1641"/>
    <cellStyle name="Normal 15" xfId="1642"/>
    <cellStyle name="Normal 16" xfId="1643"/>
    <cellStyle name="Normal 17" xfId="1644"/>
    <cellStyle name="Normal 18" xfId="1645"/>
    <cellStyle name="Normal 18 2" xfId="1705"/>
    <cellStyle name="Normal 19" xfId="1566"/>
    <cellStyle name="Normal 2" xfId="147"/>
    <cellStyle name="Normal 2 2" xfId="148"/>
    <cellStyle name="Normal 2 2 2" xfId="149"/>
    <cellStyle name="Normal 2 2 3" xfId="150"/>
    <cellStyle name="Normal 2 2 3 2" xfId="151"/>
    <cellStyle name="Normal 2 2 4" xfId="1647"/>
    <cellStyle name="Normal 2 2 5" xfId="2745"/>
    <cellStyle name="Normal 2 2_COREP GL04rev3" xfId="152"/>
    <cellStyle name="Normal 2 3" xfId="153"/>
    <cellStyle name="Normal 2 3 2" xfId="1648"/>
    <cellStyle name="Normal 2 3 3" xfId="2746"/>
    <cellStyle name="Normal 2 4" xfId="1646"/>
    <cellStyle name="Normal 2 5" xfId="154"/>
    <cellStyle name="Normal 2 6" xfId="2747"/>
    <cellStyle name="Normal 2_~0149226" xfId="155"/>
    <cellStyle name="Normal 20" xfId="1707"/>
    <cellStyle name="Normal 21" xfId="1710"/>
    <cellStyle name="Normal 22" xfId="1711"/>
    <cellStyle name="Normal 23" xfId="1709"/>
    <cellStyle name="Normal 24" xfId="1567"/>
    <cellStyle name="Normal 25" xfId="1563"/>
    <cellStyle name="Normal 26" xfId="2748"/>
    <cellStyle name="Normal 3" xfId="156"/>
    <cellStyle name="Normal 3 2" xfId="157"/>
    <cellStyle name="Normal 3 2 2" xfId="1713"/>
    <cellStyle name="Normal 3 2 3" xfId="1650"/>
    <cellStyle name="Normal 3 2 4" xfId="2749"/>
    <cellStyle name="Normal 3 3" xfId="158"/>
    <cellStyle name="Normal 3 4" xfId="159"/>
    <cellStyle name="Normal 3 5" xfId="1649"/>
    <cellStyle name="Normal 3 6" xfId="2750"/>
    <cellStyle name="Normal 3_~1520012" xfId="160"/>
    <cellStyle name="Normal 4" xfId="161"/>
    <cellStyle name="Normal 4 2" xfId="1652"/>
    <cellStyle name="Normal 4 2 2" xfId="1714"/>
    <cellStyle name="Normal 4 3" xfId="1651"/>
    <cellStyle name="Normal 4 4" xfId="2751"/>
    <cellStyle name="Normal 4_Population Stability - PD" xfId="1653"/>
    <cellStyle name="Normal 5" xfId="162"/>
    <cellStyle name="Normal 5 2" xfId="163"/>
    <cellStyle name="Normal 5 3" xfId="1654"/>
    <cellStyle name="Normal 5 4" xfId="2752"/>
    <cellStyle name="Normal 5_20130128_ITS on reporting_Annex I_CA" xfId="164"/>
    <cellStyle name="Normal 6" xfId="165"/>
    <cellStyle name="Normal 6 2" xfId="1715"/>
    <cellStyle name="Normal 6 3" xfId="1655"/>
    <cellStyle name="Normal 6 4" xfId="2753"/>
    <cellStyle name="Normal 7" xfId="166"/>
    <cellStyle name="Normal 7 2" xfId="167"/>
    <cellStyle name="Normal 7 3" xfId="1656"/>
    <cellStyle name="Normal 7 4" xfId="2754"/>
    <cellStyle name="Normal 8" xfId="168"/>
    <cellStyle name="Normal 8 2" xfId="1657"/>
    <cellStyle name="Normal 8 3" xfId="2755"/>
    <cellStyle name="Normal 9" xfId="1658"/>
    <cellStyle name="Normale_2011 04 14 Templates for stress test_bcl" xfId="169"/>
    <cellStyle name="normální 2" xfId="1659"/>
    <cellStyle name="normální 2 2" xfId="1660"/>
    <cellStyle name="normální 2_Population Stability - PD" xfId="1661"/>
    <cellStyle name="Notas" xfId="170"/>
    <cellStyle name="Note 2" xfId="171"/>
    <cellStyle name="Note 2 2" xfId="1662"/>
    <cellStyle name="Note 2 3" xfId="2756"/>
    <cellStyle name="Note 3" xfId="212" hidden="1"/>
    <cellStyle name="Note 3" xfId="250" hidden="1"/>
    <cellStyle name="Note 3" xfId="283" hidden="1"/>
    <cellStyle name="Note 3" xfId="316" hidden="1"/>
    <cellStyle name="Note 3" xfId="349" hidden="1"/>
    <cellStyle name="Note 3" xfId="383" hidden="1"/>
    <cellStyle name="Note 3" xfId="416" hidden="1"/>
    <cellStyle name="Note 3" xfId="449" hidden="1"/>
    <cellStyle name="Note 3" xfId="482" hidden="1"/>
    <cellStyle name="Note 3" xfId="515" hidden="1"/>
    <cellStyle name="Note 3" xfId="548" hidden="1"/>
    <cellStyle name="Note 3" xfId="581" hidden="1"/>
    <cellStyle name="Note 3" xfId="618" hidden="1"/>
    <cellStyle name="Note 3" xfId="651" hidden="1"/>
    <cellStyle name="Note 3" xfId="683" hidden="1"/>
    <cellStyle name="Note 3" xfId="715" hidden="1"/>
    <cellStyle name="Note 3" xfId="748" hidden="1"/>
    <cellStyle name="Note 3" xfId="780" hidden="1"/>
    <cellStyle name="Note 3" xfId="813" hidden="1"/>
    <cellStyle name="Note 3" xfId="845" hidden="1"/>
    <cellStyle name="Note 3" xfId="878" hidden="1"/>
    <cellStyle name="Note 3" xfId="911" hidden="1"/>
    <cellStyle name="Note 3" xfId="944" hidden="1"/>
    <cellStyle name="Note 3" xfId="977" hidden="1"/>
    <cellStyle name="Note 3" xfId="1010" hidden="1"/>
    <cellStyle name="Note 3" xfId="1043" hidden="1"/>
    <cellStyle name="Note 3" xfId="1083" hidden="1"/>
    <cellStyle name="Note 3" xfId="1121" hidden="1"/>
    <cellStyle name="Note 3" xfId="1154" hidden="1"/>
    <cellStyle name="Note 3" xfId="1186" hidden="1"/>
    <cellStyle name="Note 3" xfId="1218" hidden="1"/>
    <cellStyle name="Note 3" xfId="1251" hidden="1"/>
    <cellStyle name="Note 3" xfId="1283" hidden="1"/>
    <cellStyle name="Note 3" xfId="1316" hidden="1"/>
    <cellStyle name="Note 3" xfId="1348" hidden="1"/>
    <cellStyle name="Note 3" xfId="1381" hidden="1"/>
    <cellStyle name="Note 3" xfId="1414" hidden="1"/>
    <cellStyle name="Note 3" xfId="1447" hidden="1"/>
    <cellStyle name="Note 3" xfId="1480" hidden="1"/>
    <cellStyle name="Note 3" xfId="1513" hidden="1"/>
    <cellStyle name="Note 3" xfId="1546" hidden="1"/>
    <cellStyle name="Note 3" xfId="1760" hidden="1"/>
    <cellStyle name="Note 3" xfId="1797" hidden="1"/>
    <cellStyle name="Note 3" xfId="1830" hidden="1"/>
    <cellStyle name="Note 3" xfId="1862" hidden="1"/>
    <cellStyle name="Note 3" xfId="1894" hidden="1"/>
    <cellStyle name="Note 3" xfId="1927" hidden="1"/>
    <cellStyle name="Note 3" xfId="1959" hidden="1"/>
    <cellStyle name="Note 3" xfId="1992" hidden="1"/>
    <cellStyle name="Note 3" xfId="2024" hidden="1"/>
    <cellStyle name="Note 3" xfId="2057" hidden="1"/>
    <cellStyle name="Note 3" xfId="2090" hidden="1"/>
    <cellStyle name="Note 3" xfId="2123" hidden="1"/>
    <cellStyle name="Note 3" xfId="2156" hidden="1"/>
    <cellStyle name="Note 3" xfId="2189" hidden="1"/>
    <cellStyle name="Note 3" xfId="1737" hidden="1"/>
    <cellStyle name="Note 3" xfId="2237" hidden="1"/>
    <cellStyle name="Note 3" xfId="2274" hidden="1"/>
    <cellStyle name="Note 3" xfId="2307" hidden="1"/>
    <cellStyle name="Note 3" xfId="2339" hidden="1"/>
    <cellStyle name="Note 3" xfId="2371" hidden="1"/>
    <cellStyle name="Note 3" xfId="2404" hidden="1"/>
    <cellStyle name="Note 3" xfId="2436" hidden="1"/>
    <cellStyle name="Note 3" xfId="2469" hidden="1"/>
    <cellStyle name="Note 3" xfId="2501" hidden="1"/>
    <cellStyle name="Note 3" xfId="2534" hidden="1"/>
    <cellStyle name="Note 3" xfId="2567" hidden="1"/>
    <cellStyle name="Note 3" xfId="2600" hidden="1"/>
    <cellStyle name="Note 3" xfId="2633" hidden="1"/>
    <cellStyle name="Note 3" xfId="2666" hidden="1"/>
    <cellStyle name="Note 3" xfId="1060" hidden="1"/>
    <cellStyle name="Note 3" xfId="2780" hidden="1"/>
    <cellStyle name="Note 3" xfId="2817" hidden="1"/>
    <cellStyle name="Note 3" xfId="2850" hidden="1"/>
    <cellStyle name="Note 3" xfId="2882" hidden="1"/>
    <cellStyle name="Note 3" xfId="2914" hidden="1"/>
    <cellStyle name="Note 3" xfId="2947" hidden="1"/>
    <cellStyle name="Note 3" xfId="2979" hidden="1"/>
    <cellStyle name="Note 3" xfId="3012" hidden="1"/>
    <cellStyle name="Note 3" xfId="3044" hidden="1"/>
    <cellStyle name="Note 3" xfId="3077" hidden="1"/>
    <cellStyle name="Note 3" xfId="3110" hidden="1"/>
    <cellStyle name="Note 3" xfId="3143" hidden="1"/>
    <cellStyle name="Note 3" xfId="3176" hidden="1"/>
    <cellStyle name="Note 3" xfId="3209" hidden="1"/>
    <cellStyle name="Note 3" xfId="3242" hidden="1"/>
    <cellStyle name="Note 3" xfId="3293" hidden="1"/>
    <cellStyle name="Note 3" xfId="3330" hidden="1"/>
    <cellStyle name="Note 3" xfId="3363" hidden="1"/>
    <cellStyle name="Note 3" xfId="3395" hidden="1"/>
    <cellStyle name="Note 3" xfId="3427" hidden="1"/>
    <cellStyle name="Note 3" xfId="3460" hidden="1"/>
    <cellStyle name="Note 3" xfId="3492" hidden="1"/>
    <cellStyle name="Note 3" xfId="3525" hidden="1"/>
    <cellStyle name="Note 3" xfId="3557" hidden="1"/>
    <cellStyle name="Note 3" xfId="3590" hidden="1"/>
    <cellStyle name="Note 3" xfId="3623" hidden="1"/>
    <cellStyle name="Note 3" xfId="3656" hidden="1"/>
    <cellStyle name="Note 3" xfId="3689" hidden="1"/>
    <cellStyle name="Note 3" xfId="3722" hidden="1"/>
    <cellStyle name="Note 3" xfId="3270" hidden="1"/>
    <cellStyle name="Note 3" xfId="3770" hidden="1"/>
    <cellStyle name="Note 3" xfId="3807" hidden="1"/>
    <cellStyle name="Note 3" xfId="3840" hidden="1"/>
    <cellStyle name="Note 3" xfId="3872" hidden="1"/>
    <cellStyle name="Note 3" xfId="3904" hidden="1"/>
    <cellStyle name="Note 3" xfId="3937" hidden="1"/>
    <cellStyle name="Note 3" xfId="3969" hidden="1"/>
    <cellStyle name="Note 3" xfId="4002" hidden="1"/>
    <cellStyle name="Note 3" xfId="4034" hidden="1"/>
    <cellStyle name="Note 3" xfId="4067" hidden="1"/>
    <cellStyle name="Note 3" xfId="4100" hidden="1"/>
    <cellStyle name="Note 3" xfId="4133" hidden="1"/>
    <cellStyle name="Note 3" xfId="4166" hidden="1"/>
    <cellStyle name="Note 3" xfId="4199" hidden="1"/>
    <cellStyle name="Note 3" xfId="4245" hidden="1"/>
    <cellStyle name="Note 3" xfId="4266" hidden="1"/>
    <cellStyle name="Note 3" xfId="4299" hidden="1"/>
    <cellStyle name="Note 3" xfId="4332" hidden="1"/>
    <cellStyle name="Note 3" xfId="4365" hidden="1"/>
    <cellStyle name="Note 3" xfId="4398" hidden="1"/>
    <cellStyle name="Note 3" xfId="4431" hidden="1"/>
    <cellStyle name="Note 3" xfId="4464" hidden="1"/>
    <cellStyle name="Note 3" xfId="4497" hidden="1"/>
    <cellStyle name="Note 3" xfId="4530" hidden="1"/>
    <cellStyle name="Note 3" xfId="4563" hidden="1"/>
    <cellStyle name="Note 3" xfId="4596" hidden="1"/>
    <cellStyle name="Note 3" xfId="4633" hidden="1"/>
    <cellStyle name="Note 3" xfId="4666" hidden="1"/>
    <cellStyle name="Note 3" xfId="4698" hidden="1"/>
    <cellStyle name="Note 3" xfId="4730" hidden="1"/>
    <cellStyle name="Note 3" xfId="4763" hidden="1"/>
    <cellStyle name="Note 3" xfId="4795" hidden="1"/>
    <cellStyle name="Note 3" xfId="4828" hidden="1"/>
    <cellStyle name="Note 3" xfId="4860" hidden="1"/>
    <cellStyle name="Note 3" xfId="4893" hidden="1"/>
    <cellStyle name="Note 3" xfId="4926" hidden="1"/>
    <cellStyle name="Note 3" xfId="4959" hidden="1"/>
    <cellStyle name="Note 3" xfId="4992" hidden="1"/>
    <cellStyle name="Note 3" xfId="5025" hidden="1"/>
    <cellStyle name="Note 3" xfId="5058" hidden="1"/>
    <cellStyle name="Note 3" xfId="5098" hidden="1"/>
    <cellStyle name="Note 3" xfId="5135" hidden="1"/>
    <cellStyle name="Note 3" xfId="5168" hidden="1"/>
    <cellStyle name="Note 3" xfId="5200" hidden="1"/>
    <cellStyle name="Note 3" xfId="5232" hidden="1"/>
    <cellStyle name="Note 3" xfId="5265" hidden="1"/>
    <cellStyle name="Note 3" xfId="5297" hidden="1"/>
    <cellStyle name="Note 3" xfId="5330" hidden="1"/>
    <cellStyle name="Note 3" xfId="5362" hidden="1"/>
    <cellStyle name="Note 3" xfId="5395" hidden="1"/>
    <cellStyle name="Note 3" xfId="5428" hidden="1"/>
    <cellStyle name="Note 3" xfId="5461" hidden="1"/>
    <cellStyle name="Note 3" xfId="5494" hidden="1"/>
    <cellStyle name="Note 3" xfId="5527" hidden="1"/>
    <cellStyle name="Note 3" xfId="5560" hidden="1"/>
    <cellStyle name="Note 3" xfId="5611" hidden="1"/>
    <cellStyle name="Note 3" xfId="5648" hidden="1"/>
    <cellStyle name="Note 3" xfId="5681" hidden="1"/>
    <cellStyle name="Note 3" xfId="5713" hidden="1"/>
    <cellStyle name="Note 3" xfId="5745" hidden="1"/>
    <cellStyle name="Note 3" xfId="5778" hidden="1"/>
    <cellStyle name="Note 3" xfId="5810" hidden="1"/>
    <cellStyle name="Note 3" xfId="5843" hidden="1"/>
    <cellStyle name="Note 3" xfId="5875" hidden="1"/>
    <cellStyle name="Note 3" xfId="5908" hidden="1"/>
    <cellStyle name="Note 3" xfId="5941" hidden="1"/>
    <cellStyle name="Note 3" xfId="5974" hidden="1"/>
    <cellStyle name="Note 3" xfId="6007" hidden="1"/>
    <cellStyle name="Note 3" xfId="6040" hidden="1"/>
    <cellStyle name="Note 3" xfId="5588" hidden="1"/>
    <cellStyle name="Note 3" xfId="6088" hidden="1"/>
    <cellStyle name="Note 3" xfId="6125" hidden="1"/>
    <cellStyle name="Note 3" xfId="6158" hidden="1"/>
    <cellStyle name="Note 3" xfId="6190" hidden="1"/>
    <cellStyle name="Note 3" xfId="6222" hidden="1"/>
    <cellStyle name="Note 3" xfId="6255" hidden="1"/>
    <cellStyle name="Note 3" xfId="6287" hidden="1"/>
    <cellStyle name="Note 3" xfId="6320" hidden="1"/>
    <cellStyle name="Note 3" xfId="6352" hidden="1"/>
    <cellStyle name="Note 3" xfId="6385" hidden="1"/>
    <cellStyle name="Note 3" xfId="6418" hidden="1"/>
    <cellStyle name="Note 3" xfId="6451" hidden="1"/>
    <cellStyle name="Note 3" xfId="6484" hidden="1"/>
    <cellStyle name="Note 3" xfId="6517" hidden="1"/>
    <cellStyle name="Note 3" xfId="5075" hidden="1"/>
    <cellStyle name="Note 3" xfId="6576" hidden="1"/>
    <cellStyle name="Note 3" xfId="6613" hidden="1"/>
    <cellStyle name="Note 3" xfId="6646" hidden="1"/>
    <cellStyle name="Note 3" xfId="6678" hidden="1"/>
    <cellStyle name="Note 3" xfId="6710" hidden="1"/>
    <cellStyle name="Note 3" xfId="6743" hidden="1"/>
    <cellStyle name="Note 3" xfId="6775" hidden="1"/>
    <cellStyle name="Note 3" xfId="6808" hidden="1"/>
    <cellStyle name="Note 3" xfId="6840" hidden="1"/>
    <cellStyle name="Note 3" xfId="6873" hidden="1"/>
    <cellStyle name="Note 3" xfId="6906" hidden="1"/>
    <cellStyle name="Note 3" xfId="6939" hidden="1"/>
    <cellStyle name="Note 3" xfId="6972" hidden="1"/>
    <cellStyle name="Note 3" xfId="7005" hidden="1"/>
    <cellStyle name="Note 3" xfId="7038" hidden="1"/>
    <cellStyle name="Note 3" xfId="7089" hidden="1"/>
    <cellStyle name="Note 3" xfId="7126" hidden="1"/>
    <cellStyle name="Note 3" xfId="7159" hidden="1"/>
    <cellStyle name="Note 3" xfId="7191" hidden="1"/>
    <cellStyle name="Note 3" xfId="7223" hidden="1"/>
    <cellStyle name="Note 3" xfId="7256" hidden="1"/>
    <cellStyle name="Note 3" xfId="7288" hidden="1"/>
    <cellStyle name="Note 3" xfId="7321" hidden="1"/>
    <cellStyle name="Note 3" xfId="7353" hidden="1"/>
    <cellStyle name="Note 3" xfId="7386" hidden="1"/>
    <cellStyle name="Note 3" xfId="7419" hidden="1"/>
    <cellStyle name="Note 3" xfId="7452" hidden="1"/>
    <cellStyle name="Note 3" xfId="7485" hidden="1"/>
    <cellStyle name="Note 3" xfId="7518" hidden="1"/>
    <cellStyle name="Note 3" xfId="7066" hidden="1"/>
    <cellStyle name="Note 3" xfId="7566" hidden="1"/>
    <cellStyle name="Note 3" xfId="7603" hidden="1"/>
    <cellStyle name="Note 3" xfId="7636" hidden="1"/>
    <cellStyle name="Note 3" xfId="7668" hidden="1"/>
    <cellStyle name="Note 3" xfId="7700" hidden="1"/>
    <cellStyle name="Note 3" xfId="7733" hidden="1"/>
    <cellStyle name="Note 3" xfId="7765" hidden="1"/>
    <cellStyle name="Note 3" xfId="7798" hidden="1"/>
    <cellStyle name="Note 3" xfId="7830" hidden="1"/>
    <cellStyle name="Note 3" xfId="7863" hidden="1"/>
    <cellStyle name="Note 3" xfId="7896" hidden="1"/>
    <cellStyle name="Note 3" xfId="7929" hidden="1"/>
    <cellStyle name="Note 3" xfId="7962" hidden="1"/>
    <cellStyle name="Note 3" xfId="7995" hidden="1"/>
    <cellStyle name="Note 3" xfId="1723"/>
    <cellStyle name="Note 3 2" xfId="1663"/>
    <cellStyle name="Összesen" xfId="172"/>
    <cellStyle name="Output 2" xfId="174"/>
    <cellStyle name="Output 2 2" xfId="1664"/>
    <cellStyle name="Output 2 3" xfId="2757"/>
    <cellStyle name="Output 3" xfId="207" hidden="1"/>
    <cellStyle name="Output 3" xfId="262" hidden="1"/>
    <cellStyle name="Output 3" xfId="295" hidden="1"/>
    <cellStyle name="Output 3" xfId="328" hidden="1"/>
    <cellStyle name="Output 3" xfId="361" hidden="1"/>
    <cellStyle name="Output 3" xfId="395" hidden="1"/>
    <cellStyle name="Output 3" xfId="428" hidden="1"/>
    <cellStyle name="Output 3" xfId="461" hidden="1"/>
    <cellStyle name="Output 3" xfId="494" hidden="1"/>
    <cellStyle name="Output 3" xfId="527" hidden="1"/>
    <cellStyle name="Output 3" xfId="560" hidden="1"/>
    <cellStyle name="Output 3" xfId="593" hidden="1"/>
    <cellStyle name="Output 3" xfId="630" hidden="1"/>
    <cellStyle name="Output 3" xfId="663" hidden="1"/>
    <cellStyle name="Output 3" xfId="695" hidden="1"/>
    <cellStyle name="Output 3" xfId="727" hidden="1"/>
    <cellStyle name="Output 3" xfId="760" hidden="1"/>
    <cellStyle name="Output 3" xfId="792" hidden="1"/>
    <cellStyle name="Output 3" xfId="825" hidden="1"/>
    <cellStyle name="Output 3" xfId="857" hidden="1"/>
    <cellStyle name="Output 3" xfId="890" hidden="1"/>
    <cellStyle name="Output 3" xfId="923" hidden="1"/>
    <cellStyle name="Output 3" xfId="956" hidden="1"/>
    <cellStyle name="Output 3" xfId="989" hidden="1"/>
    <cellStyle name="Output 3" xfId="1022" hidden="1"/>
    <cellStyle name="Output 3" xfId="1055" hidden="1"/>
    <cellStyle name="Output 3" xfId="1095" hidden="1"/>
    <cellStyle name="Output 3" xfId="1133" hidden="1"/>
    <cellStyle name="Output 3" xfId="1166" hidden="1"/>
    <cellStyle name="Output 3" xfId="1198" hidden="1"/>
    <cellStyle name="Output 3" xfId="1230" hidden="1"/>
    <cellStyle name="Output 3" xfId="1263" hidden="1"/>
    <cellStyle name="Output 3" xfId="1295" hidden="1"/>
    <cellStyle name="Output 3" xfId="1328" hidden="1"/>
    <cellStyle name="Output 3" xfId="1360" hidden="1"/>
    <cellStyle name="Output 3" xfId="1393" hidden="1"/>
    <cellStyle name="Output 3" xfId="1426" hidden="1"/>
    <cellStyle name="Output 3" xfId="1459" hidden="1"/>
    <cellStyle name="Output 3" xfId="1492" hidden="1"/>
    <cellStyle name="Output 3" xfId="1525" hidden="1"/>
    <cellStyle name="Output 3" xfId="1558" hidden="1"/>
    <cellStyle name="Output 3" xfId="1772" hidden="1"/>
    <cellStyle name="Output 3" xfId="1809" hidden="1"/>
    <cellStyle name="Output 3" xfId="1842" hidden="1"/>
    <cellStyle name="Output 3" xfId="1874" hidden="1"/>
    <cellStyle name="Output 3" xfId="1906" hidden="1"/>
    <cellStyle name="Output 3" xfId="1939" hidden="1"/>
    <cellStyle name="Output 3" xfId="1971" hidden="1"/>
    <cellStyle name="Output 3" xfId="2004" hidden="1"/>
    <cellStyle name="Output 3" xfId="2036" hidden="1"/>
    <cellStyle name="Output 3" xfId="2069" hidden="1"/>
    <cellStyle name="Output 3" xfId="2102" hidden="1"/>
    <cellStyle name="Output 3" xfId="2135" hidden="1"/>
    <cellStyle name="Output 3" xfId="2168" hidden="1"/>
    <cellStyle name="Output 3" xfId="2201" hidden="1"/>
    <cellStyle name="Output 3" xfId="2227" hidden="1"/>
    <cellStyle name="Output 3" xfId="2249" hidden="1"/>
    <cellStyle name="Output 3" xfId="2286" hidden="1"/>
    <cellStyle name="Output 3" xfId="2319" hidden="1"/>
    <cellStyle name="Output 3" xfId="2351" hidden="1"/>
    <cellStyle name="Output 3" xfId="2383" hidden="1"/>
    <cellStyle name="Output 3" xfId="2416" hidden="1"/>
    <cellStyle name="Output 3" xfId="2448" hidden="1"/>
    <cellStyle name="Output 3" xfId="2481" hidden="1"/>
    <cellStyle name="Output 3" xfId="2513" hidden="1"/>
    <cellStyle name="Output 3" xfId="2546" hidden="1"/>
    <cellStyle name="Output 3" xfId="2579" hidden="1"/>
    <cellStyle name="Output 3" xfId="2612" hidden="1"/>
    <cellStyle name="Output 3" xfId="2645" hidden="1"/>
    <cellStyle name="Output 3" xfId="2678" hidden="1"/>
    <cellStyle name="Output 3" xfId="2704" hidden="1"/>
    <cellStyle name="Output 3" xfId="2792" hidden="1"/>
    <cellStyle name="Output 3" xfId="2829" hidden="1"/>
    <cellStyle name="Output 3" xfId="2862" hidden="1"/>
    <cellStyle name="Output 3" xfId="2894" hidden="1"/>
    <cellStyle name="Output 3" xfId="2926" hidden="1"/>
    <cellStyle name="Output 3" xfId="2959" hidden="1"/>
    <cellStyle name="Output 3" xfId="2991" hidden="1"/>
    <cellStyle name="Output 3" xfId="3024" hidden="1"/>
    <cellStyle name="Output 3" xfId="3056" hidden="1"/>
    <cellStyle name="Output 3" xfId="3089" hidden="1"/>
    <cellStyle name="Output 3" xfId="3122" hidden="1"/>
    <cellStyle name="Output 3" xfId="3155" hidden="1"/>
    <cellStyle name="Output 3" xfId="3188" hidden="1"/>
    <cellStyle name="Output 3" xfId="3221" hidden="1"/>
    <cellStyle name="Output 3" xfId="3254" hidden="1"/>
    <cellStyle name="Output 3" xfId="3305" hidden="1"/>
    <cellStyle name="Output 3" xfId="3342" hidden="1"/>
    <cellStyle name="Output 3" xfId="3375" hidden="1"/>
    <cellStyle name="Output 3" xfId="3407" hidden="1"/>
    <cellStyle name="Output 3" xfId="3439" hidden="1"/>
    <cellStyle name="Output 3" xfId="3472" hidden="1"/>
    <cellStyle name="Output 3" xfId="3504" hidden="1"/>
    <cellStyle name="Output 3" xfId="3537" hidden="1"/>
    <cellStyle name="Output 3" xfId="3569" hidden="1"/>
    <cellStyle name="Output 3" xfId="3602" hidden="1"/>
    <cellStyle name="Output 3" xfId="3635" hidden="1"/>
    <cellStyle name="Output 3" xfId="3668" hidden="1"/>
    <cellStyle name="Output 3" xfId="3701" hidden="1"/>
    <cellStyle name="Output 3" xfId="3734" hidden="1"/>
    <cellStyle name="Output 3" xfId="3760" hidden="1"/>
    <cellStyle name="Output 3" xfId="3782" hidden="1"/>
    <cellStyle name="Output 3" xfId="3819" hidden="1"/>
    <cellStyle name="Output 3" xfId="3852" hidden="1"/>
    <cellStyle name="Output 3" xfId="3884" hidden="1"/>
    <cellStyle name="Output 3" xfId="3916" hidden="1"/>
    <cellStyle name="Output 3" xfId="3949" hidden="1"/>
    <cellStyle name="Output 3" xfId="3981" hidden="1"/>
    <cellStyle name="Output 3" xfId="4014" hidden="1"/>
    <cellStyle name="Output 3" xfId="4046" hidden="1"/>
    <cellStyle name="Output 3" xfId="4079" hidden="1"/>
    <cellStyle name="Output 3" xfId="4112" hidden="1"/>
    <cellStyle name="Output 3" xfId="4145" hidden="1"/>
    <cellStyle name="Output 3" xfId="4178" hidden="1"/>
    <cellStyle name="Output 3" xfId="4211" hidden="1"/>
    <cellStyle name="Output 3" xfId="4237" hidden="1"/>
    <cellStyle name="Output 3" xfId="4278" hidden="1"/>
    <cellStyle name="Output 3" xfId="4311" hidden="1"/>
    <cellStyle name="Output 3" xfId="4344" hidden="1"/>
    <cellStyle name="Output 3" xfId="4377" hidden="1"/>
    <cellStyle name="Output 3" xfId="4410" hidden="1"/>
    <cellStyle name="Output 3" xfId="4443" hidden="1"/>
    <cellStyle name="Output 3" xfId="4476" hidden="1"/>
    <cellStyle name="Output 3" xfId="4509" hidden="1"/>
    <cellStyle name="Output 3" xfId="4542" hidden="1"/>
    <cellStyle name="Output 3" xfId="4575" hidden="1"/>
    <cellStyle name="Output 3" xfId="4608" hidden="1"/>
    <cellStyle name="Output 3" xfId="4645" hidden="1"/>
    <cellStyle name="Output 3" xfId="4678" hidden="1"/>
    <cellStyle name="Output 3" xfId="4710" hidden="1"/>
    <cellStyle name="Output 3" xfId="4742" hidden="1"/>
    <cellStyle name="Output 3" xfId="4775" hidden="1"/>
    <cellStyle name="Output 3" xfId="4807" hidden="1"/>
    <cellStyle name="Output 3" xfId="4840" hidden="1"/>
    <cellStyle name="Output 3" xfId="4872" hidden="1"/>
    <cellStyle name="Output 3" xfId="4905" hidden="1"/>
    <cellStyle name="Output 3" xfId="4938" hidden="1"/>
    <cellStyle name="Output 3" xfId="4971" hidden="1"/>
    <cellStyle name="Output 3" xfId="5004" hidden="1"/>
    <cellStyle name="Output 3" xfId="5037" hidden="1"/>
    <cellStyle name="Output 3" xfId="5070" hidden="1"/>
    <cellStyle name="Output 3" xfId="5110" hidden="1"/>
    <cellStyle name="Output 3" xfId="5147" hidden="1"/>
    <cellStyle name="Output 3" xfId="5180" hidden="1"/>
    <cellStyle name="Output 3" xfId="5212" hidden="1"/>
    <cellStyle name="Output 3" xfId="5244" hidden="1"/>
    <cellStyle name="Output 3" xfId="5277" hidden="1"/>
    <cellStyle name="Output 3" xfId="5309" hidden="1"/>
    <cellStyle name="Output 3" xfId="5342" hidden="1"/>
    <cellStyle name="Output 3" xfId="5374" hidden="1"/>
    <cellStyle name="Output 3" xfId="5407" hidden="1"/>
    <cellStyle name="Output 3" xfId="5440" hidden="1"/>
    <cellStyle name="Output 3" xfId="5473" hidden="1"/>
    <cellStyle name="Output 3" xfId="5506" hidden="1"/>
    <cellStyle name="Output 3" xfId="5539" hidden="1"/>
    <cellStyle name="Output 3" xfId="5572" hidden="1"/>
    <cellStyle name="Output 3" xfId="5623" hidden="1"/>
    <cellStyle name="Output 3" xfId="5660" hidden="1"/>
    <cellStyle name="Output 3" xfId="5693" hidden="1"/>
    <cellStyle name="Output 3" xfId="5725" hidden="1"/>
    <cellStyle name="Output 3" xfId="5757" hidden="1"/>
    <cellStyle name="Output 3" xfId="5790" hidden="1"/>
    <cellStyle name="Output 3" xfId="5822" hidden="1"/>
    <cellStyle name="Output 3" xfId="5855" hidden="1"/>
    <cellStyle name="Output 3" xfId="5887" hidden="1"/>
    <cellStyle name="Output 3" xfId="5920" hidden="1"/>
    <cellStyle name="Output 3" xfId="5953" hidden="1"/>
    <cellStyle name="Output 3" xfId="5986" hidden="1"/>
    <cellStyle name="Output 3" xfId="6019" hidden="1"/>
    <cellStyle name="Output 3" xfId="6052" hidden="1"/>
    <cellStyle name="Output 3" xfId="6078" hidden="1"/>
    <cellStyle name="Output 3" xfId="6100" hidden="1"/>
    <cellStyle name="Output 3" xfId="6137" hidden="1"/>
    <cellStyle name="Output 3" xfId="6170" hidden="1"/>
    <cellStyle name="Output 3" xfId="6202" hidden="1"/>
    <cellStyle name="Output 3" xfId="6234" hidden="1"/>
    <cellStyle name="Output 3" xfId="6267" hidden="1"/>
    <cellStyle name="Output 3" xfId="6299" hidden="1"/>
    <cellStyle name="Output 3" xfId="6332" hidden="1"/>
    <cellStyle name="Output 3" xfId="6364" hidden="1"/>
    <cellStyle name="Output 3" xfId="6397" hidden="1"/>
    <cellStyle name="Output 3" xfId="6430" hidden="1"/>
    <cellStyle name="Output 3" xfId="6463" hidden="1"/>
    <cellStyle name="Output 3" xfId="6496" hidden="1"/>
    <cellStyle name="Output 3" xfId="6529" hidden="1"/>
    <cellStyle name="Output 3" xfId="6555" hidden="1"/>
    <cellStyle name="Output 3" xfId="6588" hidden="1"/>
    <cellStyle name="Output 3" xfId="6625" hidden="1"/>
    <cellStyle name="Output 3" xfId="6658" hidden="1"/>
    <cellStyle name="Output 3" xfId="6690" hidden="1"/>
    <cellStyle name="Output 3" xfId="6722" hidden="1"/>
    <cellStyle name="Output 3" xfId="6755" hidden="1"/>
    <cellStyle name="Output 3" xfId="6787" hidden="1"/>
    <cellStyle name="Output 3" xfId="6820" hidden="1"/>
    <cellStyle name="Output 3" xfId="6852" hidden="1"/>
    <cellStyle name="Output 3" xfId="6885" hidden="1"/>
    <cellStyle name="Output 3" xfId="6918" hidden="1"/>
    <cellStyle name="Output 3" xfId="6951" hidden="1"/>
    <cellStyle name="Output 3" xfId="6984" hidden="1"/>
    <cellStyle name="Output 3" xfId="7017" hidden="1"/>
    <cellStyle name="Output 3" xfId="7050" hidden="1"/>
    <cellStyle name="Output 3" xfId="7101" hidden="1"/>
    <cellStyle name="Output 3" xfId="7138" hidden="1"/>
    <cellStyle name="Output 3" xfId="7171" hidden="1"/>
    <cellStyle name="Output 3" xfId="7203" hidden="1"/>
    <cellStyle name="Output 3" xfId="7235" hidden="1"/>
    <cellStyle name="Output 3" xfId="7268" hidden="1"/>
    <cellStyle name="Output 3" xfId="7300" hidden="1"/>
    <cellStyle name="Output 3" xfId="7333" hidden="1"/>
    <cellStyle name="Output 3" xfId="7365" hidden="1"/>
    <cellStyle name="Output 3" xfId="7398" hidden="1"/>
    <cellStyle name="Output 3" xfId="7431" hidden="1"/>
    <cellStyle name="Output 3" xfId="7464" hidden="1"/>
    <cellStyle name="Output 3" xfId="7497" hidden="1"/>
    <cellStyle name="Output 3" xfId="7530" hidden="1"/>
    <cellStyle name="Output 3" xfId="7556" hidden="1"/>
    <cellStyle name="Output 3" xfId="7578" hidden="1"/>
    <cellStyle name="Output 3" xfId="7615" hidden="1"/>
    <cellStyle name="Output 3" xfId="7648" hidden="1"/>
    <cellStyle name="Output 3" xfId="7680" hidden="1"/>
    <cellStyle name="Output 3" xfId="7712" hidden="1"/>
    <cellStyle name="Output 3" xfId="7745" hidden="1"/>
    <cellStyle name="Output 3" xfId="7777" hidden="1"/>
    <cellStyle name="Output 3" xfId="7810" hidden="1"/>
    <cellStyle name="Output 3" xfId="7842" hidden="1"/>
    <cellStyle name="Output 3" xfId="7875" hidden="1"/>
    <cellStyle name="Output 3" xfId="7908" hidden="1"/>
    <cellStyle name="Output 3" xfId="7941" hidden="1"/>
    <cellStyle name="Output 3" xfId="7974" hidden="1"/>
    <cellStyle name="Output 3" xfId="8007" hidden="1"/>
    <cellStyle name="Output 3" xfId="8033"/>
    <cellStyle name="Output 4" xfId="173"/>
    <cellStyle name="Percent" xfId="4240" builtinId="5"/>
    <cellStyle name="Percent 10" xfId="1564"/>
    <cellStyle name="Percent 11" xfId="2758"/>
    <cellStyle name="Percent 12" xfId="1562"/>
    <cellStyle name="Percent 2" xfId="175"/>
    <cellStyle name="Percent 2 2" xfId="1665"/>
    <cellStyle name="Percent 2 3" xfId="1666"/>
    <cellStyle name="Percent 2 4" xfId="1667"/>
    <cellStyle name="Percent 3" xfId="1668"/>
    <cellStyle name="Percent 4" xfId="1669"/>
    <cellStyle name="Percent 4 2" xfId="1670"/>
    <cellStyle name="Percent 5" xfId="1671"/>
    <cellStyle name="Percent 6" xfId="1672"/>
    <cellStyle name="Percent 7" xfId="1704"/>
    <cellStyle name="Percent 8" xfId="1708"/>
    <cellStyle name="Percent 9" xfId="1712"/>
    <cellStyle name="Porcentual 2" xfId="176"/>
    <cellStyle name="Porcentual 2 2" xfId="177"/>
    <cellStyle name="procent 2" xfId="1673"/>
    <cellStyle name="Prozent 2" xfId="178"/>
    <cellStyle name="Rossz" xfId="179"/>
    <cellStyle name="Salida" xfId="180"/>
    <cellStyle name="Semleges" xfId="181"/>
    <cellStyle name="showExposure" xfId="182"/>
    <cellStyle name="smItem" xfId="1674"/>
    <cellStyle name="smItem 10" xfId="1675"/>
    <cellStyle name="smItem 11" xfId="1676"/>
    <cellStyle name="smItem 12" xfId="1677"/>
    <cellStyle name="smItem 13" xfId="1678"/>
    <cellStyle name="smItem 14" xfId="1679"/>
    <cellStyle name="smItem 15" xfId="1680"/>
    <cellStyle name="smItem 16" xfId="1703"/>
    <cellStyle name="smItem 2" xfId="1681"/>
    <cellStyle name="smItem 2 10" xfId="1682"/>
    <cellStyle name="smItem 2 2" xfId="1683"/>
    <cellStyle name="smItem 2 3" xfId="1684"/>
    <cellStyle name="smItem 2 4" xfId="1685"/>
    <cellStyle name="smItem 2 5" xfId="1686"/>
    <cellStyle name="smItem 2 6" xfId="1687"/>
    <cellStyle name="smItem 2 7" xfId="1688"/>
    <cellStyle name="smItem 2 8" xfId="1689"/>
    <cellStyle name="smItem 2 9" xfId="1690"/>
    <cellStyle name="smItem 3" xfId="1691"/>
    <cellStyle name="smItem 4" xfId="1692"/>
    <cellStyle name="smItem 5" xfId="1693"/>
    <cellStyle name="smItem 6" xfId="1694"/>
    <cellStyle name="smItem 7" xfId="1695"/>
    <cellStyle name="smItem 8" xfId="1696"/>
    <cellStyle name="smItem 9" xfId="1697"/>
    <cellStyle name="Standard 2" xfId="183"/>
    <cellStyle name="Standard 3" xfId="184"/>
    <cellStyle name="Standard 3 2" xfId="185"/>
    <cellStyle name="Standard 4" xfId="186"/>
    <cellStyle name="Számítás" xfId="187"/>
    <cellStyle name="Texto de advertencia" xfId="188"/>
    <cellStyle name="Texto explicativo" xfId="189"/>
    <cellStyle name="Title 2" xfId="190"/>
    <cellStyle name="Title 2 2" xfId="1698"/>
    <cellStyle name="Title 2 3" xfId="2759"/>
    <cellStyle name="Title 3" xfId="199" hidden="1"/>
    <cellStyle name="Title 3" xfId="258" hidden="1"/>
    <cellStyle name="Title 3" xfId="291" hidden="1"/>
    <cellStyle name="Title 3" xfId="324" hidden="1"/>
    <cellStyle name="Title 3" xfId="357" hidden="1"/>
    <cellStyle name="Title 3" xfId="391" hidden="1"/>
    <cellStyle name="Title 3" xfId="424" hidden="1"/>
    <cellStyle name="Title 3" xfId="457" hidden="1"/>
    <cellStyle name="Title 3" xfId="490" hidden="1"/>
    <cellStyle name="Title 3" xfId="523" hidden="1"/>
    <cellStyle name="Title 3" xfId="556" hidden="1"/>
    <cellStyle name="Title 3" xfId="589" hidden="1"/>
    <cellStyle name="Title 3" xfId="626" hidden="1"/>
    <cellStyle name="Title 3" xfId="659" hidden="1"/>
    <cellStyle name="Title 3" xfId="691" hidden="1"/>
    <cellStyle name="Title 3" xfId="723" hidden="1"/>
    <cellStyle name="Title 3" xfId="756" hidden="1"/>
    <cellStyle name="Title 3" xfId="788" hidden="1"/>
    <cellStyle name="Title 3" xfId="821" hidden="1"/>
    <cellStyle name="Title 3" xfId="853" hidden="1"/>
    <cellStyle name="Title 3" xfId="886" hidden="1"/>
    <cellStyle name="Title 3" xfId="919" hidden="1"/>
    <cellStyle name="Title 3" xfId="952" hidden="1"/>
    <cellStyle name="Title 3" xfId="985" hidden="1"/>
    <cellStyle name="Title 3" xfId="1018" hidden="1"/>
    <cellStyle name="Title 3" xfId="1051" hidden="1"/>
    <cellStyle name="Title 3" xfId="1091" hidden="1"/>
    <cellStyle name="Title 3" xfId="1129" hidden="1"/>
    <cellStyle name="Title 3" xfId="1162" hidden="1"/>
    <cellStyle name="Title 3" xfId="1194" hidden="1"/>
    <cellStyle name="Title 3" xfId="1226" hidden="1"/>
    <cellStyle name="Title 3" xfId="1259" hidden="1"/>
    <cellStyle name="Title 3" xfId="1291" hidden="1"/>
    <cellStyle name="Title 3" xfId="1324" hidden="1"/>
    <cellStyle name="Title 3" xfId="1356" hidden="1"/>
    <cellStyle name="Title 3" xfId="1389" hidden="1"/>
    <cellStyle name="Title 3" xfId="1422" hidden="1"/>
    <cellStyle name="Title 3" xfId="1455" hidden="1"/>
    <cellStyle name="Title 3" xfId="1488" hidden="1"/>
    <cellStyle name="Title 3" xfId="1521" hidden="1"/>
    <cellStyle name="Title 3" xfId="1554" hidden="1"/>
    <cellStyle name="Title 3" xfId="1768" hidden="1"/>
    <cellStyle name="Title 3" xfId="1805" hidden="1"/>
    <cellStyle name="Title 3" xfId="1838" hidden="1"/>
    <cellStyle name="Title 3" xfId="1870" hidden="1"/>
    <cellStyle name="Title 3" xfId="1902" hidden="1"/>
    <cellStyle name="Title 3" xfId="1935" hidden="1"/>
    <cellStyle name="Title 3" xfId="1967" hidden="1"/>
    <cellStyle name="Title 3" xfId="2000" hidden="1"/>
    <cellStyle name="Title 3" xfId="2032" hidden="1"/>
    <cellStyle name="Title 3" xfId="2065" hidden="1"/>
    <cellStyle name="Title 3" xfId="2098" hidden="1"/>
    <cellStyle name="Title 3" xfId="2131" hidden="1"/>
    <cellStyle name="Title 3" xfId="2164" hidden="1"/>
    <cellStyle name="Title 3" xfId="2197" hidden="1"/>
    <cellStyle name="Title 3" xfId="1741" hidden="1"/>
    <cellStyle name="Title 3" xfId="2245" hidden="1"/>
    <cellStyle name="Title 3" xfId="2282" hidden="1"/>
    <cellStyle name="Title 3" xfId="2315" hidden="1"/>
    <cellStyle name="Title 3" xfId="2347" hidden="1"/>
    <cellStyle name="Title 3" xfId="2379" hidden="1"/>
    <cellStyle name="Title 3" xfId="2412" hidden="1"/>
    <cellStyle name="Title 3" xfId="2444" hidden="1"/>
    <cellStyle name="Title 3" xfId="2477" hidden="1"/>
    <cellStyle name="Title 3" xfId="2509" hidden="1"/>
    <cellStyle name="Title 3" xfId="2542" hidden="1"/>
    <cellStyle name="Title 3" xfId="2575" hidden="1"/>
    <cellStyle name="Title 3" xfId="2608" hidden="1"/>
    <cellStyle name="Title 3" xfId="2641" hidden="1"/>
    <cellStyle name="Title 3" xfId="2674" hidden="1"/>
    <cellStyle name="Title 3" xfId="1064" hidden="1"/>
    <cellStyle name="Title 3" xfId="2788" hidden="1"/>
    <cellStyle name="Title 3" xfId="2825" hidden="1"/>
    <cellStyle name="Title 3" xfId="2858" hidden="1"/>
    <cellStyle name="Title 3" xfId="2890" hidden="1"/>
    <cellStyle name="Title 3" xfId="2922" hidden="1"/>
    <cellStyle name="Title 3" xfId="2955" hidden="1"/>
    <cellStyle name="Title 3" xfId="2987" hidden="1"/>
    <cellStyle name="Title 3" xfId="3020" hidden="1"/>
    <cellStyle name="Title 3" xfId="3052" hidden="1"/>
    <cellStyle name="Title 3" xfId="3085" hidden="1"/>
    <cellStyle name="Title 3" xfId="3118" hidden="1"/>
    <cellStyle name="Title 3" xfId="3151" hidden="1"/>
    <cellStyle name="Title 3" xfId="3184" hidden="1"/>
    <cellStyle name="Title 3" xfId="3217" hidden="1"/>
    <cellStyle name="Title 3" xfId="3250" hidden="1"/>
    <cellStyle name="Title 3" xfId="3301" hidden="1"/>
    <cellStyle name="Title 3" xfId="3338" hidden="1"/>
    <cellStyle name="Title 3" xfId="3371" hidden="1"/>
    <cellStyle name="Title 3" xfId="3403" hidden="1"/>
    <cellStyle name="Title 3" xfId="3435" hidden="1"/>
    <cellStyle name="Title 3" xfId="3468" hidden="1"/>
    <cellStyle name="Title 3" xfId="3500" hidden="1"/>
    <cellStyle name="Title 3" xfId="3533" hidden="1"/>
    <cellStyle name="Title 3" xfId="3565" hidden="1"/>
    <cellStyle name="Title 3" xfId="3598" hidden="1"/>
    <cellStyle name="Title 3" xfId="3631" hidden="1"/>
    <cellStyle name="Title 3" xfId="3664" hidden="1"/>
    <cellStyle name="Title 3" xfId="3697" hidden="1"/>
    <cellStyle name="Title 3" xfId="3730" hidden="1"/>
    <cellStyle name="Title 3" xfId="3274" hidden="1"/>
    <cellStyle name="Title 3" xfId="3778" hidden="1"/>
    <cellStyle name="Title 3" xfId="3815" hidden="1"/>
    <cellStyle name="Title 3" xfId="3848" hidden="1"/>
    <cellStyle name="Title 3" xfId="3880" hidden="1"/>
    <cellStyle name="Title 3" xfId="3912" hidden="1"/>
    <cellStyle name="Title 3" xfId="3945" hidden="1"/>
    <cellStyle name="Title 3" xfId="3977" hidden="1"/>
    <cellStyle name="Title 3" xfId="4010" hidden="1"/>
    <cellStyle name="Title 3" xfId="4042" hidden="1"/>
    <cellStyle name="Title 3" xfId="4075" hidden="1"/>
    <cellStyle name="Title 3" xfId="4108" hidden="1"/>
    <cellStyle name="Title 3" xfId="4141" hidden="1"/>
    <cellStyle name="Title 3" xfId="4174" hidden="1"/>
    <cellStyle name="Title 3" xfId="4207" hidden="1"/>
    <cellStyle name="Title 3" xfId="4241" hidden="1"/>
    <cellStyle name="Title 3" xfId="4274" hidden="1"/>
    <cellStyle name="Title 3" xfId="4307" hidden="1"/>
    <cellStyle name="Title 3" xfId="4340" hidden="1"/>
    <cellStyle name="Title 3" xfId="4373" hidden="1"/>
    <cellStyle name="Title 3" xfId="4406" hidden="1"/>
    <cellStyle name="Title 3" xfId="4439" hidden="1"/>
    <cellStyle name="Title 3" xfId="4472" hidden="1"/>
    <cellStyle name="Title 3" xfId="4505" hidden="1"/>
    <cellStyle name="Title 3" xfId="4538" hidden="1"/>
    <cellStyle name="Title 3" xfId="4571" hidden="1"/>
    <cellStyle name="Title 3" xfId="4604" hidden="1"/>
    <cellStyle name="Title 3" xfId="4641" hidden="1"/>
    <cellStyle name="Title 3" xfId="4674" hidden="1"/>
    <cellStyle name="Title 3" xfId="4706" hidden="1"/>
    <cellStyle name="Title 3" xfId="4738" hidden="1"/>
    <cellStyle name="Title 3" xfId="4771" hidden="1"/>
    <cellStyle name="Title 3" xfId="4803" hidden="1"/>
    <cellStyle name="Title 3" xfId="4836" hidden="1"/>
    <cellStyle name="Title 3" xfId="4868" hidden="1"/>
    <cellStyle name="Title 3" xfId="4901" hidden="1"/>
    <cellStyle name="Title 3" xfId="4934" hidden="1"/>
    <cellStyle name="Title 3" xfId="4967" hidden="1"/>
    <cellStyle name="Title 3" xfId="5000" hidden="1"/>
    <cellStyle name="Title 3" xfId="5033" hidden="1"/>
    <cellStyle name="Title 3" xfId="5066" hidden="1"/>
    <cellStyle name="Title 3" xfId="5106" hidden="1"/>
    <cellStyle name="Title 3" xfId="5143" hidden="1"/>
    <cellStyle name="Title 3" xfId="5176" hidden="1"/>
    <cellStyle name="Title 3" xfId="5208" hidden="1"/>
    <cellStyle name="Title 3" xfId="5240" hidden="1"/>
    <cellStyle name="Title 3" xfId="5273" hidden="1"/>
    <cellStyle name="Title 3" xfId="5305" hidden="1"/>
    <cellStyle name="Title 3" xfId="5338" hidden="1"/>
    <cellStyle name="Title 3" xfId="5370" hidden="1"/>
    <cellStyle name="Title 3" xfId="5403" hidden="1"/>
    <cellStyle name="Title 3" xfId="5436" hidden="1"/>
    <cellStyle name="Title 3" xfId="5469" hidden="1"/>
    <cellStyle name="Title 3" xfId="5502" hidden="1"/>
    <cellStyle name="Title 3" xfId="5535" hidden="1"/>
    <cellStyle name="Title 3" xfId="5568" hidden="1"/>
    <cellStyle name="Title 3" xfId="5619" hidden="1"/>
    <cellStyle name="Title 3" xfId="5656" hidden="1"/>
    <cellStyle name="Title 3" xfId="5689" hidden="1"/>
    <cellStyle name="Title 3" xfId="5721" hidden="1"/>
    <cellStyle name="Title 3" xfId="5753" hidden="1"/>
    <cellStyle name="Title 3" xfId="5786" hidden="1"/>
    <cellStyle name="Title 3" xfId="5818" hidden="1"/>
    <cellStyle name="Title 3" xfId="5851" hidden="1"/>
    <cellStyle name="Title 3" xfId="5883" hidden="1"/>
    <cellStyle name="Title 3" xfId="5916" hidden="1"/>
    <cellStyle name="Title 3" xfId="5949" hidden="1"/>
    <cellStyle name="Title 3" xfId="5982" hidden="1"/>
    <cellStyle name="Title 3" xfId="6015" hidden="1"/>
    <cellStyle name="Title 3" xfId="6048" hidden="1"/>
    <cellStyle name="Title 3" xfId="5592" hidden="1"/>
    <cellStyle name="Title 3" xfId="6096" hidden="1"/>
    <cellStyle name="Title 3" xfId="6133" hidden="1"/>
    <cellStyle name="Title 3" xfId="6166" hidden="1"/>
    <cellStyle name="Title 3" xfId="6198" hidden="1"/>
    <cellStyle name="Title 3" xfId="6230" hidden="1"/>
    <cellStyle name="Title 3" xfId="6263" hidden="1"/>
    <cellStyle name="Title 3" xfId="6295" hidden="1"/>
    <cellStyle name="Title 3" xfId="6328" hidden="1"/>
    <cellStyle name="Title 3" xfId="6360" hidden="1"/>
    <cellStyle name="Title 3" xfId="6393" hidden="1"/>
    <cellStyle name="Title 3" xfId="6426" hidden="1"/>
    <cellStyle name="Title 3" xfId="6459" hidden="1"/>
    <cellStyle name="Title 3" xfId="6492" hidden="1"/>
    <cellStyle name="Title 3" xfId="6525" hidden="1"/>
    <cellStyle name="Title 3" xfId="5079" hidden="1"/>
    <cellStyle name="Title 3" xfId="6584" hidden="1"/>
    <cellStyle name="Title 3" xfId="6621" hidden="1"/>
    <cellStyle name="Title 3" xfId="6654" hidden="1"/>
    <cellStyle name="Title 3" xfId="6686" hidden="1"/>
    <cellStyle name="Title 3" xfId="6718" hidden="1"/>
    <cellStyle name="Title 3" xfId="6751" hidden="1"/>
    <cellStyle name="Title 3" xfId="6783" hidden="1"/>
    <cellStyle name="Title 3" xfId="6816" hidden="1"/>
    <cellStyle name="Title 3" xfId="6848" hidden="1"/>
    <cellStyle name="Title 3" xfId="6881" hidden="1"/>
    <cellStyle name="Title 3" xfId="6914" hidden="1"/>
    <cellStyle name="Title 3" xfId="6947" hidden="1"/>
    <cellStyle name="Title 3" xfId="6980" hidden="1"/>
    <cellStyle name="Title 3" xfId="7013" hidden="1"/>
    <cellStyle name="Title 3" xfId="7046" hidden="1"/>
    <cellStyle name="Title 3" xfId="7097" hidden="1"/>
    <cellStyle name="Title 3" xfId="7134" hidden="1"/>
    <cellStyle name="Title 3" xfId="7167" hidden="1"/>
    <cellStyle name="Title 3" xfId="7199" hidden="1"/>
    <cellStyle name="Title 3" xfId="7231" hidden="1"/>
    <cellStyle name="Title 3" xfId="7264" hidden="1"/>
    <cellStyle name="Title 3" xfId="7296" hidden="1"/>
    <cellStyle name="Title 3" xfId="7329" hidden="1"/>
    <cellStyle name="Title 3" xfId="7361" hidden="1"/>
    <cellStyle name="Title 3" xfId="7394" hidden="1"/>
    <cellStyle name="Title 3" xfId="7427" hidden="1"/>
    <cellStyle name="Title 3" xfId="7460" hidden="1"/>
    <cellStyle name="Title 3" xfId="7493" hidden="1"/>
    <cellStyle name="Title 3" xfId="7526" hidden="1"/>
    <cellStyle name="Title 3" xfId="7070" hidden="1"/>
    <cellStyle name="Title 3" xfId="7574" hidden="1"/>
    <cellStyle name="Title 3" xfId="7611" hidden="1"/>
    <cellStyle name="Title 3" xfId="7644" hidden="1"/>
    <cellStyle name="Title 3" xfId="7676" hidden="1"/>
    <cellStyle name="Title 3" xfId="7708" hidden="1"/>
    <cellStyle name="Title 3" xfId="7741" hidden="1"/>
    <cellStyle name="Title 3" xfId="7773" hidden="1"/>
    <cellStyle name="Title 3" xfId="7806" hidden="1"/>
    <cellStyle name="Title 3" xfId="7838" hidden="1"/>
    <cellStyle name="Title 3" xfId="7871" hidden="1"/>
    <cellStyle name="Title 3" xfId="7904" hidden="1"/>
    <cellStyle name="Title 3" xfId="7937" hidden="1"/>
    <cellStyle name="Title 3" xfId="7970" hidden="1"/>
    <cellStyle name="Title 3" xfId="8003" hidden="1"/>
    <cellStyle name="Title 3" xfId="1724"/>
    <cellStyle name="Title 3 2" xfId="1699"/>
    <cellStyle name="Title 4" xfId="1700"/>
    <cellStyle name="Título" xfId="191"/>
    <cellStyle name="Título 1" xfId="192"/>
    <cellStyle name="Título 2" xfId="193"/>
    <cellStyle name="Título 3" xfId="194"/>
    <cellStyle name="Título_20091015 DE_Proposed amendments to CR SEC_MKR" xfId="195"/>
    <cellStyle name="Total 2" xfId="196"/>
    <cellStyle name="Total 2 2" xfId="1701"/>
    <cellStyle name="Total 2 3" xfId="2760"/>
    <cellStyle name="Warning Text 2" xfId="198"/>
    <cellStyle name="Warning Text 2 2" xfId="1702"/>
    <cellStyle name="Warning Text 2 3" xfId="2761"/>
    <cellStyle name="Warning Text 3" xfId="211" hidden="1"/>
    <cellStyle name="Warning Text 3" xfId="260" hidden="1"/>
    <cellStyle name="Warning Text 3" xfId="293" hidden="1"/>
    <cellStyle name="Warning Text 3" xfId="326" hidden="1"/>
    <cellStyle name="Warning Text 3" xfId="359" hidden="1"/>
    <cellStyle name="Warning Text 3" xfId="393" hidden="1"/>
    <cellStyle name="Warning Text 3" xfId="426" hidden="1"/>
    <cellStyle name="Warning Text 3" xfId="459" hidden="1"/>
    <cellStyle name="Warning Text 3" xfId="492" hidden="1"/>
    <cellStyle name="Warning Text 3" xfId="525" hidden="1"/>
    <cellStyle name="Warning Text 3" xfId="558" hidden="1"/>
    <cellStyle name="Warning Text 3" xfId="591" hidden="1"/>
    <cellStyle name="Warning Text 3" xfId="628" hidden="1"/>
    <cellStyle name="Warning Text 3" xfId="661" hidden="1"/>
    <cellStyle name="Warning Text 3" xfId="693" hidden="1"/>
    <cellStyle name="Warning Text 3" xfId="725" hidden="1"/>
    <cellStyle name="Warning Text 3" xfId="758" hidden="1"/>
    <cellStyle name="Warning Text 3" xfId="790" hidden="1"/>
    <cellStyle name="Warning Text 3" xfId="823" hidden="1"/>
    <cellStyle name="Warning Text 3" xfId="855" hidden="1"/>
    <cellStyle name="Warning Text 3" xfId="888" hidden="1"/>
    <cellStyle name="Warning Text 3" xfId="921" hidden="1"/>
    <cellStyle name="Warning Text 3" xfId="954" hidden="1"/>
    <cellStyle name="Warning Text 3" xfId="987" hidden="1"/>
    <cellStyle name="Warning Text 3" xfId="1020" hidden="1"/>
    <cellStyle name="Warning Text 3" xfId="1053" hidden="1"/>
    <cellStyle name="Warning Text 3" xfId="1093" hidden="1"/>
    <cellStyle name="Warning Text 3" xfId="1131" hidden="1"/>
    <cellStyle name="Warning Text 3" xfId="1164" hidden="1"/>
    <cellStyle name="Warning Text 3" xfId="1196" hidden="1"/>
    <cellStyle name="Warning Text 3" xfId="1228" hidden="1"/>
    <cellStyle name="Warning Text 3" xfId="1261" hidden="1"/>
    <cellStyle name="Warning Text 3" xfId="1293" hidden="1"/>
    <cellStyle name="Warning Text 3" xfId="1326" hidden="1"/>
    <cellStyle name="Warning Text 3" xfId="1358" hidden="1"/>
    <cellStyle name="Warning Text 3" xfId="1391" hidden="1"/>
    <cellStyle name="Warning Text 3" xfId="1424" hidden="1"/>
    <cellStyle name="Warning Text 3" xfId="1457" hidden="1"/>
    <cellStyle name="Warning Text 3" xfId="1490" hidden="1"/>
    <cellStyle name="Warning Text 3" xfId="1523" hidden="1"/>
    <cellStyle name="Warning Text 3" xfId="1556" hidden="1"/>
    <cellStyle name="Warning Text 3" xfId="1770" hidden="1"/>
    <cellStyle name="Warning Text 3" xfId="1807" hidden="1"/>
    <cellStyle name="Warning Text 3" xfId="1840" hidden="1"/>
    <cellStyle name="Warning Text 3" xfId="1872" hidden="1"/>
    <cellStyle name="Warning Text 3" xfId="1904" hidden="1"/>
    <cellStyle name="Warning Text 3" xfId="1937" hidden="1"/>
    <cellStyle name="Warning Text 3" xfId="1969" hidden="1"/>
    <cellStyle name="Warning Text 3" xfId="2002" hidden="1"/>
    <cellStyle name="Warning Text 3" xfId="2034" hidden="1"/>
    <cellStyle name="Warning Text 3" xfId="2067" hidden="1"/>
    <cellStyle name="Warning Text 3" xfId="2100" hidden="1"/>
    <cellStyle name="Warning Text 3" xfId="2133" hidden="1"/>
    <cellStyle name="Warning Text 3" xfId="2166" hidden="1"/>
    <cellStyle name="Warning Text 3" xfId="2199" hidden="1"/>
    <cellStyle name="Warning Text 3" xfId="2225" hidden="1"/>
    <cellStyle name="Warning Text 3" xfId="2247" hidden="1"/>
    <cellStyle name="Warning Text 3" xfId="2284" hidden="1"/>
    <cellStyle name="Warning Text 3" xfId="2317" hidden="1"/>
    <cellStyle name="Warning Text 3" xfId="2349" hidden="1"/>
    <cellStyle name="Warning Text 3" xfId="2381" hidden="1"/>
    <cellStyle name="Warning Text 3" xfId="2414" hidden="1"/>
    <cellStyle name="Warning Text 3" xfId="2446" hidden="1"/>
    <cellStyle name="Warning Text 3" xfId="2479" hidden="1"/>
    <cellStyle name="Warning Text 3" xfId="2511" hidden="1"/>
    <cellStyle name="Warning Text 3" xfId="2544" hidden="1"/>
    <cellStyle name="Warning Text 3" xfId="2577" hidden="1"/>
    <cellStyle name="Warning Text 3" xfId="2610" hidden="1"/>
    <cellStyle name="Warning Text 3" xfId="2643" hidden="1"/>
    <cellStyle name="Warning Text 3" xfId="2676" hidden="1"/>
    <cellStyle name="Warning Text 3" xfId="2702" hidden="1"/>
    <cellStyle name="Warning Text 3" xfId="2790" hidden="1"/>
    <cellStyle name="Warning Text 3" xfId="2827" hidden="1"/>
    <cellStyle name="Warning Text 3" xfId="2860" hidden="1"/>
    <cellStyle name="Warning Text 3" xfId="2892" hidden="1"/>
    <cellStyle name="Warning Text 3" xfId="2924" hidden="1"/>
    <cellStyle name="Warning Text 3" xfId="2957" hidden="1"/>
    <cellStyle name="Warning Text 3" xfId="2989" hidden="1"/>
    <cellStyle name="Warning Text 3" xfId="3022" hidden="1"/>
    <cellStyle name="Warning Text 3" xfId="3054" hidden="1"/>
    <cellStyle name="Warning Text 3" xfId="3087" hidden="1"/>
    <cellStyle name="Warning Text 3" xfId="3120" hidden="1"/>
    <cellStyle name="Warning Text 3" xfId="3153" hidden="1"/>
    <cellStyle name="Warning Text 3" xfId="3186" hidden="1"/>
    <cellStyle name="Warning Text 3" xfId="3219" hidden="1"/>
    <cellStyle name="Warning Text 3" xfId="3252" hidden="1"/>
    <cellStyle name="Warning Text 3" xfId="3303" hidden="1"/>
    <cellStyle name="Warning Text 3" xfId="3340" hidden="1"/>
    <cellStyle name="Warning Text 3" xfId="3373" hidden="1"/>
    <cellStyle name="Warning Text 3" xfId="3405" hidden="1"/>
    <cellStyle name="Warning Text 3" xfId="3437" hidden="1"/>
    <cellStyle name="Warning Text 3" xfId="3470" hidden="1"/>
    <cellStyle name="Warning Text 3" xfId="3502" hidden="1"/>
    <cellStyle name="Warning Text 3" xfId="3535" hidden="1"/>
    <cellStyle name="Warning Text 3" xfId="3567" hidden="1"/>
    <cellStyle name="Warning Text 3" xfId="3600" hidden="1"/>
    <cellStyle name="Warning Text 3" xfId="3633" hidden="1"/>
    <cellStyle name="Warning Text 3" xfId="3666" hidden="1"/>
    <cellStyle name="Warning Text 3" xfId="3699" hidden="1"/>
    <cellStyle name="Warning Text 3" xfId="3732" hidden="1"/>
    <cellStyle name="Warning Text 3" xfId="3758" hidden="1"/>
    <cellStyle name="Warning Text 3" xfId="3780" hidden="1"/>
    <cellStyle name="Warning Text 3" xfId="3817" hidden="1"/>
    <cellStyle name="Warning Text 3" xfId="3850" hidden="1"/>
    <cellStyle name="Warning Text 3" xfId="3882" hidden="1"/>
    <cellStyle name="Warning Text 3" xfId="3914" hidden="1"/>
    <cellStyle name="Warning Text 3" xfId="3947" hidden="1"/>
    <cellStyle name="Warning Text 3" xfId="3979" hidden="1"/>
    <cellStyle name="Warning Text 3" xfId="4012" hidden="1"/>
    <cellStyle name="Warning Text 3" xfId="4044" hidden="1"/>
    <cellStyle name="Warning Text 3" xfId="4077" hidden="1"/>
    <cellStyle name="Warning Text 3" xfId="4110" hidden="1"/>
    <cellStyle name="Warning Text 3" xfId="4143" hidden="1"/>
    <cellStyle name="Warning Text 3" xfId="4176" hidden="1"/>
    <cellStyle name="Warning Text 3" xfId="4209" hidden="1"/>
    <cellStyle name="Warning Text 3" xfId="4235" hidden="1"/>
    <cellStyle name="Warning Text 3" xfId="4276" hidden="1"/>
    <cellStyle name="Warning Text 3" xfId="4309" hidden="1"/>
    <cellStyle name="Warning Text 3" xfId="4342" hidden="1"/>
    <cellStyle name="Warning Text 3" xfId="4375" hidden="1"/>
    <cellStyle name="Warning Text 3" xfId="4408" hidden="1"/>
    <cellStyle name="Warning Text 3" xfId="4441" hidden="1"/>
    <cellStyle name="Warning Text 3" xfId="4474" hidden="1"/>
    <cellStyle name="Warning Text 3" xfId="4507" hidden="1"/>
    <cellStyle name="Warning Text 3" xfId="4540" hidden="1"/>
    <cellStyle name="Warning Text 3" xfId="4573" hidden="1"/>
    <cellStyle name="Warning Text 3" xfId="4606" hidden="1"/>
    <cellStyle name="Warning Text 3" xfId="4643" hidden="1"/>
    <cellStyle name="Warning Text 3" xfId="4676" hidden="1"/>
    <cellStyle name="Warning Text 3" xfId="4708" hidden="1"/>
    <cellStyle name="Warning Text 3" xfId="4740" hidden="1"/>
    <cellStyle name="Warning Text 3" xfId="4773" hidden="1"/>
    <cellStyle name="Warning Text 3" xfId="4805" hidden="1"/>
    <cellStyle name="Warning Text 3" xfId="4838" hidden="1"/>
    <cellStyle name="Warning Text 3" xfId="4870" hidden="1"/>
    <cellStyle name="Warning Text 3" xfId="4903" hidden="1"/>
    <cellStyle name="Warning Text 3" xfId="4936" hidden="1"/>
    <cellStyle name="Warning Text 3" xfId="4969" hidden="1"/>
    <cellStyle name="Warning Text 3" xfId="5002" hidden="1"/>
    <cellStyle name="Warning Text 3" xfId="5035" hidden="1"/>
    <cellStyle name="Warning Text 3" xfId="5068" hidden="1"/>
    <cellStyle name="Warning Text 3" xfId="5108" hidden="1"/>
    <cellStyle name="Warning Text 3" xfId="5145" hidden="1"/>
    <cellStyle name="Warning Text 3" xfId="5178" hidden="1"/>
    <cellStyle name="Warning Text 3" xfId="5210" hidden="1"/>
    <cellStyle name="Warning Text 3" xfId="5242" hidden="1"/>
    <cellStyle name="Warning Text 3" xfId="5275" hidden="1"/>
    <cellStyle name="Warning Text 3" xfId="5307" hidden="1"/>
    <cellStyle name="Warning Text 3" xfId="5340" hidden="1"/>
    <cellStyle name="Warning Text 3" xfId="5372" hidden="1"/>
    <cellStyle name="Warning Text 3" xfId="5405" hidden="1"/>
    <cellStyle name="Warning Text 3" xfId="5438" hidden="1"/>
    <cellStyle name="Warning Text 3" xfId="5471" hidden="1"/>
    <cellStyle name="Warning Text 3" xfId="5504" hidden="1"/>
    <cellStyle name="Warning Text 3" xfId="5537" hidden="1"/>
    <cellStyle name="Warning Text 3" xfId="5570" hidden="1"/>
    <cellStyle name="Warning Text 3" xfId="5621" hidden="1"/>
    <cellStyle name="Warning Text 3" xfId="5658" hidden="1"/>
    <cellStyle name="Warning Text 3" xfId="5691" hidden="1"/>
    <cellStyle name="Warning Text 3" xfId="5723" hidden="1"/>
    <cellStyle name="Warning Text 3" xfId="5755" hidden="1"/>
    <cellStyle name="Warning Text 3" xfId="5788" hidden="1"/>
    <cellStyle name="Warning Text 3" xfId="5820" hidden="1"/>
    <cellStyle name="Warning Text 3" xfId="5853" hidden="1"/>
    <cellStyle name="Warning Text 3" xfId="5885" hidden="1"/>
    <cellStyle name="Warning Text 3" xfId="5918" hidden="1"/>
    <cellStyle name="Warning Text 3" xfId="5951" hidden="1"/>
    <cellStyle name="Warning Text 3" xfId="5984" hidden="1"/>
    <cellStyle name="Warning Text 3" xfId="6017" hidden="1"/>
    <cellStyle name="Warning Text 3" xfId="6050" hidden="1"/>
    <cellStyle name="Warning Text 3" xfId="6076" hidden="1"/>
    <cellStyle name="Warning Text 3" xfId="6098" hidden="1"/>
    <cellStyle name="Warning Text 3" xfId="6135" hidden="1"/>
    <cellStyle name="Warning Text 3" xfId="6168" hidden="1"/>
    <cellStyle name="Warning Text 3" xfId="6200" hidden="1"/>
    <cellStyle name="Warning Text 3" xfId="6232" hidden="1"/>
    <cellStyle name="Warning Text 3" xfId="6265" hidden="1"/>
    <cellStyle name="Warning Text 3" xfId="6297" hidden="1"/>
    <cellStyle name="Warning Text 3" xfId="6330" hidden="1"/>
    <cellStyle name="Warning Text 3" xfId="6362" hidden="1"/>
    <cellStyle name="Warning Text 3" xfId="6395" hidden="1"/>
    <cellStyle name="Warning Text 3" xfId="6428" hidden="1"/>
    <cellStyle name="Warning Text 3" xfId="6461" hidden="1"/>
    <cellStyle name="Warning Text 3" xfId="6494" hidden="1"/>
    <cellStyle name="Warning Text 3" xfId="6527" hidden="1"/>
    <cellStyle name="Warning Text 3" xfId="6553" hidden="1"/>
    <cellStyle name="Warning Text 3" xfId="6586" hidden="1"/>
    <cellStyle name="Warning Text 3" xfId="6623" hidden="1"/>
    <cellStyle name="Warning Text 3" xfId="6656" hidden="1"/>
    <cellStyle name="Warning Text 3" xfId="6688" hidden="1"/>
    <cellStyle name="Warning Text 3" xfId="6720" hidden="1"/>
    <cellStyle name="Warning Text 3" xfId="6753" hidden="1"/>
    <cellStyle name="Warning Text 3" xfId="6785" hidden="1"/>
    <cellStyle name="Warning Text 3" xfId="6818" hidden="1"/>
    <cellStyle name="Warning Text 3" xfId="6850" hidden="1"/>
    <cellStyle name="Warning Text 3" xfId="6883" hidden="1"/>
    <cellStyle name="Warning Text 3" xfId="6916" hidden="1"/>
    <cellStyle name="Warning Text 3" xfId="6949" hidden="1"/>
    <cellStyle name="Warning Text 3" xfId="6982" hidden="1"/>
    <cellStyle name="Warning Text 3" xfId="7015" hidden="1"/>
    <cellStyle name="Warning Text 3" xfId="7048" hidden="1"/>
    <cellStyle name="Warning Text 3" xfId="7099" hidden="1"/>
    <cellStyle name="Warning Text 3" xfId="7136" hidden="1"/>
    <cellStyle name="Warning Text 3" xfId="7169" hidden="1"/>
    <cellStyle name="Warning Text 3" xfId="7201" hidden="1"/>
    <cellStyle name="Warning Text 3" xfId="7233" hidden="1"/>
    <cellStyle name="Warning Text 3" xfId="7266" hidden="1"/>
    <cellStyle name="Warning Text 3" xfId="7298" hidden="1"/>
    <cellStyle name="Warning Text 3" xfId="7331" hidden="1"/>
    <cellStyle name="Warning Text 3" xfId="7363" hidden="1"/>
    <cellStyle name="Warning Text 3" xfId="7396" hidden="1"/>
    <cellStyle name="Warning Text 3" xfId="7429" hidden="1"/>
    <cellStyle name="Warning Text 3" xfId="7462" hidden="1"/>
    <cellStyle name="Warning Text 3" xfId="7495" hidden="1"/>
    <cellStyle name="Warning Text 3" xfId="7528" hidden="1"/>
    <cellStyle name="Warning Text 3" xfId="7554" hidden="1"/>
    <cellStyle name="Warning Text 3" xfId="7576" hidden="1"/>
    <cellStyle name="Warning Text 3" xfId="7613" hidden="1"/>
    <cellStyle name="Warning Text 3" xfId="7646" hidden="1"/>
    <cellStyle name="Warning Text 3" xfId="7678" hidden="1"/>
    <cellStyle name="Warning Text 3" xfId="7710" hidden="1"/>
    <cellStyle name="Warning Text 3" xfId="7743" hidden="1"/>
    <cellStyle name="Warning Text 3" xfId="7775" hidden="1"/>
    <cellStyle name="Warning Text 3" xfId="7808" hidden="1"/>
    <cellStyle name="Warning Text 3" xfId="7840" hidden="1"/>
    <cellStyle name="Warning Text 3" xfId="7873" hidden="1"/>
    <cellStyle name="Warning Text 3" xfId="7906" hidden="1"/>
    <cellStyle name="Warning Text 3" xfId="7939" hidden="1"/>
    <cellStyle name="Warning Text 3" xfId="7972" hidden="1"/>
    <cellStyle name="Warning Text 3" xfId="8005" hidden="1"/>
    <cellStyle name="Warning Text 3" xfId="8031"/>
    <cellStyle name="Warning Text 4" xfId="197"/>
  </cellStyles>
  <dxfs count="34">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FFC000"/>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92D050"/>
        </patternFill>
      </fill>
    </dxf>
    <dxf>
      <fill>
        <patternFill>
          <bgColor rgb="FF92D050"/>
        </patternFill>
      </fill>
    </dxf>
    <dxf>
      <fill>
        <patternFill>
          <bgColor rgb="FFFFC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FFC000"/>
        </patternFill>
      </fill>
    </dxf>
    <dxf>
      <font>
        <sz val="10"/>
        <color theme="1"/>
      </font>
      <border>
        <bottom style="thin">
          <color theme="4"/>
        </bottom>
        <vertical/>
        <horizontal/>
      </border>
    </dxf>
    <dxf>
      <font>
        <color theme="1"/>
      </font>
      <border>
        <left style="thin">
          <color theme="4"/>
        </left>
        <right style="thin">
          <color theme="4"/>
        </right>
        <top style="thin">
          <color theme="4"/>
        </top>
        <bottom style="thin">
          <color theme="4"/>
        </bottom>
        <vertical/>
        <horizontal/>
      </border>
    </dxf>
  </dxfs>
  <tableStyles count="1" defaultTableStyle="TableStyleMedium2" defaultPivotStyle="PivotStyleLight16">
    <tableStyle name="MySlicerStyle" pivot="0" table="0" count="2">
      <tableStyleElement type="wholeTable" dxfId="33"/>
      <tableStyleElement type="headerRow" dxfId="32"/>
    </tableStyle>
  </tableStyles>
  <colors>
    <mruColors>
      <color rgb="FFFFC000"/>
      <color rgb="FFFF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Custom 5">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I21"/>
  <sheetViews>
    <sheetView showGridLines="0" tabSelected="1" zoomScaleNormal="100" zoomScaleSheetLayoutView="85" zoomScalePageLayoutView="40" workbookViewId="0"/>
  </sheetViews>
  <sheetFormatPr defaultColWidth="0" defaultRowHeight="13.2" zeroHeight="1" x14ac:dyDescent="0.25"/>
  <cols>
    <col min="1" max="1" width="5.6640625" style="62" customWidth="1"/>
    <col min="2" max="3" width="12.88671875" style="61" customWidth="1"/>
    <col min="4" max="4" width="67.88671875" style="62" customWidth="1"/>
    <col min="5" max="5" width="17.109375" style="62" customWidth="1"/>
    <col min="6" max="6" width="5.6640625" style="62" customWidth="1"/>
    <col min="7" max="7" width="14.33203125" style="62" customWidth="1"/>
    <col min="8" max="8" width="5.6640625" style="62" customWidth="1"/>
    <col min="9" max="9" width="0" style="62" hidden="1" customWidth="1"/>
    <col min="10" max="16384" width="9.109375" style="62" hidden="1"/>
  </cols>
  <sheetData>
    <row r="1" spans="2:7" ht="12.75" customHeight="1" thickBot="1" x14ac:dyDescent="0.25"/>
    <row r="2" spans="2:7" ht="13.5" customHeight="1" thickBot="1" x14ac:dyDescent="0.25">
      <c r="B2" s="211" t="s">
        <v>115</v>
      </c>
      <c r="C2" s="212"/>
      <c r="D2" s="212"/>
      <c r="E2" s="213"/>
    </row>
    <row r="3" spans="2:7" ht="12.75" customHeight="1" thickBot="1" x14ac:dyDescent="0.25">
      <c r="B3" s="63"/>
      <c r="C3" s="63"/>
      <c r="D3" s="64"/>
      <c r="E3" s="64"/>
    </row>
    <row r="4" spans="2:7" ht="15.75" customHeight="1" thickBot="1" x14ac:dyDescent="0.25">
      <c r="B4" s="214" t="s">
        <v>0</v>
      </c>
      <c r="C4" s="215"/>
      <c r="D4" s="215"/>
      <c r="E4" s="216"/>
      <c r="G4" s="65" t="s">
        <v>102</v>
      </c>
    </row>
    <row r="5" spans="2:7" ht="26.25" thickBot="1" x14ac:dyDescent="0.25">
      <c r="B5" s="66" t="s">
        <v>93</v>
      </c>
      <c r="C5" s="67" t="s">
        <v>94</v>
      </c>
      <c r="D5" s="67" t="s">
        <v>95</v>
      </c>
      <c r="E5" s="68" t="s">
        <v>96</v>
      </c>
      <c r="G5" s="69" t="s">
        <v>44</v>
      </c>
    </row>
    <row r="6" spans="2:7" ht="15" customHeight="1" x14ac:dyDescent="0.2">
      <c r="B6" s="70" t="s">
        <v>80</v>
      </c>
      <c r="C6" s="71" t="s">
        <v>169</v>
      </c>
      <c r="D6" s="71" t="s">
        <v>68</v>
      </c>
      <c r="E6" s="72" t="s">
        <v>90</v>
      </c>
      <c r="G6" s="14" t="str">
        <f ca="1">IF(COUNTIF('1.0'!C20:C22,"NOT OK")=0,IF(COUNTIF('1.0'!C21,"WARNING")=0,"OK","WARNING"),"NOT OK")</f>
        <v>NOT OK</v>
      </c>
    </row>
    <row r="7" spans="2:7" ht="15" customHeight="1" x14ac:dyDescent="0.2">
      <c r="B7" s="73">
        <v>1.1000000000000001</v>
      </c>
      <c r="C7" s="74" t="s">
        <v>170</v>
      </c>
      <c r="D7" s="74" t="s">
        <v>69</v>
      </c>
      <c r="E7" s="75" t="s">
        <v>91</v>
      </c>
      <c r="G7" s="15" t="str">
        <f>IF(COUNTIF('1.1'!K6:K13,"NOT OK")=0,"OK","NOT OK")</f>
        <v>NOT OK</v>
      </c>
    </row>
    <row r="8" spans="2:7" ht="15" customHeight="1" x14ac:dyDescent="0.2">
      <c r="B8" s="73">
        <v>1.2</v>
      </c>
      <c r="C8" s="74" t="s">
        <v>171</v>
      </c>
      <c r="D8" s="74" t="s">
        <v>41</v>
      </c>
      <c r="E8" s="75" t="s">
        <v>92</v>
      </c>
      <c r="G8" s="15" t="str">
        <f>IF(COUNTIF('1.2'!H7:H11,"NOT OK")=0,IF(COUNTIF('1.2'!H7:H11,"WARNING")=0,"OK","WARNING"),"NOT OK")</f>
        <v>NOT OK</v>
      </c>
    </row>
    <row r="9" spans="2:7" ht="15" customHeight="1" thickBot="1" x14ac:dyDescent="0.25">
      <c r="B9" s="76" t="s">
        <v>81</v>
      </c>
      <c r="C9" s="77" t="s">
        <v>172</v>
      </c>
      <c r="D9" s="77" t="s">
        <v>113</v>
      </c>
      <c r="E9" s="78" t="s">
        <v>173</v>
      </c>
      <c r="G9" s="16" t="str">
        <f>IF(COUNTIF('2.0'!AO7:AO28,"NOT OK")=0,"OK","NOT OK")</f>
        <v>NOT OK</v>
      </c>
    </row>
    <row r="10" spans="2:7" ht="12.75" customHeight="1" x14ac:dyDescent="0.2"/>
    <row r="11" spans="2:7" ht="12.75" hidden="1" x14ac:dyDescent="0.2">
      <c r="C11" s="62"/>
    </row>
    <row r="12" spans="2:7" ht="12.75" hidden="1" x14ac:dyDescent="0.2">
      <c r="B12" s="62"/>
      <c r="C12" s="62"/>
    </row>
    <row r="13" spans="2:7" ht="12.75" hidden="1" x14ac:dyDescent="0.2">
      <c r="B13" s="62"/>
      <c r="C13" s="62"/>
    </row>
    <row r="14" spans="2:7" ht="12.75" hidden="1" x14ac:dyDescent="0.2"/>
    <row r="15" spans="2:7" ht="12.75" hidden="1" x14ac:dyDescent="0.2">
      <c r="B15" s="62"/>
      <c r="C15" s="62"/>
    </row>
    <row r="16" spans="2:7" ht="12.75" hidden="1" x14ac:dyDescent="0.2"/>
    <row r="17" ht="12.75" hidden="1" x14ac:dyDescent="0.2"/>
    <row r="18" ht="12.75" hidden="1" x14ac:dyDescent="0.2"/>
    <row r="19" ht="12.75" hidden="1" x14ac:dyDescent="0.2"/>
    <row r="20" ht="12.75" hidden="1" x14ac:dyDescent="0.2"/>
    <row r="21" ht="12.75" hidden="1" x14ac:dyDescent="0.2"/>
  </sheetData>
  <sheetProtection password="9BF7" sheet="1" objects="1" scenarios="1"/>
  <mergeCells count="2">
    <mergeCell ref="B2:E2"/>
    <mergeCell ref="B4:E4"/>
  </mergeCells>
  <conditionalFormatting sqref="G6:G9">
    <cfRule type="expression" dxfId="31" priority="11">
      <formula>G6="WARNING"</formula>
    </cfRule>
    <cfRule type="expression" dxfId="30" priority="12">
      <formula>G6="NOT OK"</formula>
    </cfRule>
    <cfRule type="expression" dxfId="29" priority="13">
      <formula>G6="OK"</formula>
    </cfRule>
  </conditionalFormatting>
  <conditionalFormatting sqref="G9">
    <cfRule type="expression" dxfId="28" priority="2">
      <formula>$G$9="No LGD model preferred"</formula>
    </cfRule>
    <cfRule type="expression" dxfId="27" priority="3">
      <formula>G9="NOT ASSESSED"</formula>
    </cfRule>
  </conditionalFormatting>
  <printOptions horizontalCentered="1"/>
  <pageMargins left="0.23622047244094491" right="0.23622047244094491" top="0.74803149606299213" bottom="0.74803149606299213" header="0.31496062992125984" footer="0.31496062992125984"/>
  <pageSetup paperSize="9" orientation="landscape" r:id="rId1"/>
  <headerFooter>
    <oddFooter>&amp;A</oddFooter>
  </headerFooter>
  <ignoredErrors>
    <ignoredError sqref="B6:B9"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G39"/>
  <sheetViews>
    <sheetView showGridLines="0" zoomScaleNormal="100" zoomScaleSheetLayoutView="85" workbookViewId="0"/>
  </sheetViews>
  <sheetFormatPr defaultColWidth="0" defaultRowHeight="0" customHeight="1" zeroHeight="1" x14ac:dyDescent="0.3"/>
  <cols>
    <col min="1" max="1" width="5.6640625" style="79" customWidth="1"/>
    <col min="2" max="2" width="50" style="79" customWidth="1"/>
    <col min="3" max="6" width="14.33203125" style="79" customWidth="1"/>
    <col min="7" max="7" width="5.6640625" style="79" customWidth="1"/>
    <col min="8" max="16384" width="11.44140625" style="81" hidden="1"/>
  </cols>
  <sheetData>
    <row r="1" spans="1:7" ht="12.75" customHeight="1" thickBot="1" x14ac:dyDescent="0.35">
      <c r="B1" s="80"/>
      <c r="C1" s="80"/>
      <c r="D1" s="80"/>
      <c r="E1" s="80"/>
      <c r="F1" s="80"/>
    </row>
    <row r="2" spans="1:7" ht="13.5" customHeight="1" x14ac:dyDescent="0.3">
      <c r="A2" s="82"/>
      <c r="B2" s="236" t="s">
        <v>174</v>
      </c>
      <c r="C2" s="237"/>
      <c r="D2" s="237"/>
      <c r="E2" s="237"/>
      <c r="F2" s="238"/>
    </row>
    <row r="3" spans="1:7" ht="13.5" customHeight="1" thickBot="1" x14ac:dyDescent="0.35">
      <c r="A3" s="82"/>
      <c r="B3" s="83"/>
      <c r="C3" s="84"/>
      <c r="D3" s="85"/>
      <c r="E3" s="86" t="s">
        <v>146</v>
      </c>
      <c r="F3" s="87">
        <v>1.3</v>
      </c>
    </row>
    <row r="4" spans="1:7" ht="12.75" customHeight="1" thickBot="1" x14ac:dyDescent="0.35">
      <c r="B4" s="88"/>
      <c r="C4" s="88"/>
      <c r="D4" s="88"/>
      <c r="E4" s="88"/>
      <c r="F4" s="88"/>
      <c r="G4" s="89"/>
    </row>
    <row r="5" spans="1:7" ht="15.75" customHeight="1" thickBot="1" x14ac:dyDescent="0.35">
      <c r="B5" s="90" t="s">
        <v>135</v>
      </c>
      <c r="C5" s="218"/>
      <c r="D5" s="219"/>
      <c r="E5" s="219"/>
      <c r="F5" s="220"/>
      <c r="G5" s="91"/>
    </row>
    <row r="6" spans="1:7" ht="12.75" customHeight="1" thickBot="1" x14ac:dyDescent="0.35">
      <c r="B6" s="90"/>
      <c r="C6" s="92"/>
      <c r="D6" s="92"/>
      <c r="E6" s="92"/>
      <c r="F6" s="92"/>
      <c r="G6" s="93"/>
    </row>
    <row r="7" spans="1:7" ht="15.75" customHeight="1" thickBot="1" x14ac:dyDescent="0.35">
      <c r="B7" s="90" t="s">
        <v>136</v>
      </c>
      <c r="C7" s="218"/>
      <c r="D7" s="219"/>
      <c r="E7" s="219"/>
      <c r="F7" s="220"/>
      <c r="G7" s="91"/>
    </row>
    <row r="8" spans="1:7" ht="12.75" customHeight="1" thickBot="1" x14ac:dyDescent="0.35">
      <c r="B8" s="90"/>
      <c r="C8" s="94"/>
      <c r="D8" s="94"/>
      <c r="E8" s="94"/>
      <c r="F8" s="94"/>
      <c r="G8" s="95"/>
    </row>
    <row r="9" spans="1:7" ht="15.75" customHeight="1" thickBot="1" x14ac:dyDescent="0.35">
      <c r="B9" s="90" t="s">
        <v>137</v>
      </c>
      <c r="C9" s="218"/>
      <c r="D9" s="219"/>
      <c r="E9" s="219"/>
      <c r="F9" s="220"/>
      <c r="G9" s="91"/>
    </row>
    <row r="10" spans="1:7" s="96" customFormat="1" ht="12.75" customHeight="1" thickBot="1" x14ac:dyDescent="0.35">
      <c r="A10" s="79"/>
      <c r="B10" s="88"/>
      <c r="C10" s="88"/>
      <c r="D10" s="88"/>
      <c r="E10" s="88"/>
      <c r="F10" s="88"/>
      <c r="G10" s="95"/>
    </row>
    <row r="11" spans="1:7" ht="15.75" customHeight="1" thickBot="1" x14ac:dyDescent="0.35">
      <c r="B11" s="97" t="s">
        <v>30</v>
      </c>
      <c r="C11" s="233"/>
      <c r="D11" s="234"/>
      <c r="E11" s="234"/>
      <c r="F11" s="235"/>
      <c r="G11" s="91"/>
    </row>
    <row r="12" spans="1:7" s="96" customFormat="1" ht="12.75" customHeight="1" thickBot="1" x14ac:dyDescent="0.35">
      <c r="A12" s="79"/>
      <c r="B12" s="88"/>
      <c r="C12" s="88"/>
      <c r="D12" s="88"/>
      <c r="E12" s="88"/>
      <c r="F12" s="88"/>
      <c r="G12" s="95"/>
    </row>
    <row r="13" spans="1:7" ht="15.75" customHeight="1" thickBot="1" x14ac:dyDescent="0.35">
      <c r="B13" s="90" t="s">
        <v>199</v>
      </c>
      <c r="C13" s="218"/>
      <c r="D13" s="219"/>
      <c r="E13" s="219"/>
      <c r="F13" s="220"/>
      <c r="G13" s="91"/>
    </row>
    <row r="14" spans="1:7" s="96" customFormat="1" ht="12.75" customHeight="1" thickBot="1" x14ac:dyDescent="0.35">
      <c r="A14" s="79"/>
      <c r="B14" s="98"/>
      <c r="C14" s="88"/>
      <c r="D14" s="88"/>
      <c r="E14" s="88"/>
      <c r="F14" s="88"/>
      <c r="G14" s="95"/>
    </row>
    <row r="15" spans="1:7" ht="15.75" customHeight="1" thickBot="1" x14ac:dyDescent="0.35">
      <c r="B15" s="97" t="s">
        <v>138</v>
      </c>
      <c r="C15" s="221"/>
      <c r="D15" s="222"/>
      <c r="E15" s="222"/>
      <c r="F15" s="223"/>
      <c r="G15" s="91"/>
    </row>
    <row r="16" spans="1:7" ht="12.75" customHeight="1" thickBot="1" x14ac:dyDescent="0.35">
      <c r="B16" s="88"/>
      <c r="C16" s="88"/>
      <c r="D16" s="88"/>
      <c r="E16" s="88"/>
      <c r="F16" s="88"/>
      <c r="G16" s="95"/>
    </row>
    <row r="17" spans="1:7" ht="15.75" customHeight="1" thickBot="1" x14ac:dyDescent="0.35">
      <c r="B17" s="97" t="s">
        <v>139</v>
      </c>
      <c r="C17" s="221"/>
      <c r="D17" s="222"/>
      <c r="E17" s="222"/>
      <c r="F17" s="223"/>
      <c r="G17" s="91"/>
    </row>
    <row r="18" spans="1:7" s="96" customFormat="1" ht="12.75" customHeight="1" thickBot="1" x14ac:dyDescent="0.35">
      <c r="A18" s="89"/>
      <c r="B18" s="89"/>
      <c r="C18" s="99"/>
      <c r="D18" s="99"/>
      <c r="E18" s="99"/>
      <c r="F18" s="99"/>
      <c r="G18" s="91"/>
    </row>
    <row r="19" spans="1:7" s="96" customFormat="1" ht="15" thickBot="1" x14ac:dyDescent="0.35">
      <c r="A19" s="89"/>
      <c r="B19" s="228" t="s">
        <v>102</v>
      </c>
      <c r="C19" s="229"/>
      <c r="D19" s="229"/>
      <c r="E19" s="229"/>
      <c r="F19" s="230"/>
      <c r="G19" s="91"/>
    </row>
    <row r="20" spans="1:7" s="96" customFormat="1" ht="14.4" x14ac:dyDescent="0.3">
      <c r="A20" s="89"/>
      <c r="B20" s="100" t="s">
        <v>39</v>
      </c>
      <c r="C20" s="17" t="str">
        <f>IF(COUNTA(C5,C7,C9,C11,C13,C15,C17)=7,"OK","NOT OK")</f>
        <v>NOT OK</v>
      </c>
      <c r="D20" s="224" t="str">
        <f>IF(COUNTA(C5,C7,C9,C11,C13,C15,C17)=7,"","Some of the requested information above is missing.")</f>
        <v>Some of the requested information above is missing.</v>
      </c>
      <c r="E20" s="224"/>
      <c r="F20" s="225"/>
      <c r="G20" s="91"/>
    </row>
    <row r="21" spans="1:7" s="96" customFormat="1" ht="14.4" x14ac:dyDescent="0.3">
      <c r="A21" s="89"/>
      <c r="B21" s="101" t="s">
        <v>140</v>
      </c>
      <c r="C21" s="18" t="str">
        <f ca="1">IF(NOT(AND(C36,C35,C38)),"NOT OK",IF(NOT('1.0'!C37),"WARNING","OK"))</f>
        <v>NOT OK</v>
      </c>
      <c r="D21" s="231" t="str">
        <f>IF(NOT(C35),D35,IF(NOT(C36),D36,IF(NOT(C38),D38,IF(NOT(C37),D37,""))))</f>
        <v>End date &lt; Start date</v>
      </c>
      <c r="E21" s="231"/>
      <c r="F21" s="232"/>
      <c r="G21" s="91"/>
    </row>
    <row r="22" spans="1:7" s="96" customFormat="1" ht="15" thickBot="1" x14ac:dyDescent="0.35">
      <c r="A22" s="89"/>
      <c r="B22" s="102" t="s">
        <v>40</v>
      </c>
      <c r="C22" s="19" t="str">
        <f ca="1">IF(COUNTIF(C24, C7&amp;"_ELBE_"&amp;C11&amp;"_"&amp;TEXT(DAY('1.0'!C17),"00")&amp;TEXT(MONTH(C17),"00")&amp;TEXT(YEAR(C17),"0000")&amp;"_?.xlsx"), "OK", "NOT OK")</f>
        <v>NOT OK</v>
      </c>
      <c r="D22" s="226" t="str">
        <f ca="1">IF(C22="OK","","Filename does not match naming convention.")</f>
        <v>Filename does not match naming convention.</v>
      </c>
      <c r="E22" s="226"/>
      <c r="F22" s="227"/>
      <c r="G22" s="91"/>
    </row>
    <row r="23" spans="1:7" s="96" customFormat="1" ht="12.75" customHeight="1" thickBot="1" x14ac:dyDescent="0.35">
      <c r="A23" s="95"/>
      <c r="B23" s="103"/>
      <c r="C23" s="103"/>
      <c r="D23" s="103"/>
      <c r="E23" s="103"/>
      <c r="F23" s="103"/>
      <c r="G23" s="91"/>
    </row>
    <row r="24" spans="1:7" s="96" customFormat="1" ht="15" x14ac:dyDescent="0.25">
      <c r="A24" s="89"/>
      <c r="B24" s="100" t="s">
        <v>141</v>
      </c>
      <c r="C24" s="224" t="str">
        <f ca="1">REPLACE(LEFT(CELL("filename",A1),FIND("]",CELL("filename",A1))-1),1,FIND("[",CELL("filename",A1)),"")</f>
        <v>LEICode_ELBE_ModelID_EndOfObservationPeriod_versionNumber.xlsx</v>
      </c>
      <c r="D24" s="224"/>
      <c r="E24" s="224"/>
      <c r="F24" s="225"/>
      <c r="G24" s="91"/>
    </row>
    <row r="25" spans="1:7" s="96" customFormat="1" ht="15.75" thickBot="1" x14ac:dyDescent="0.3">
      <c r="A25" s="89"/>
      <c r="B25" s="102" t="s">
        <v>142</v>
      </c>
      <c r="C25" s="226" t="str">
        <f t="shared" ref="C25" si="0">C7&amp;"_ELBE_"&amp;C11&amp;"_"&amp;IF(DAY(C17)&lt;10,"0","")&amp;DAY(C17)&amp;IF(MONTH(C17)&lt;10,"0","")&amp;MONTH(C17)&amp;YEAR(C17)&amp;"_[#].xlsx"</f>
        <v>_ELBE__00011900_[#].xlsx</v>
      </c>
      <c r="D25" s="226"/>
      <c r="E25" s="226"/>
      <c r="F25" s="227"/>
      <c r="G25" s="91"/>
    </row>
    <row r="26" spans="1:7" s="96" customFormat="1" ht="12.75" customHeight="1" x14ac:dyDescent="0.25">
      <c r="A26" s="89"/>
      <c r="B26" s="104"/>
      <c r="C26" s="99"/>
      <c r="D26" s="99"/>
      <c r="E26" s="99"/>
      <c r="F26" s="99"/>
      <c r="G26" s="91"/>
    </row>
    <row r="27" spans="1:7" s="96" customFormat="1" ht="14.4" hidden="1" x14ac:dyDescent="0.3">
      <c r="A27" s="89"/>
      <c r="B27" s="89"/>
      <c r="C27" s="79"/>
      <c r="D27" s="99"/>
      <c r="E27" s="99"/>
      <c r="F27" s="99"/>
      <c r="G27" s="91"/>
    </row>
    <row r="28" spans="1:7" s="96" customFormat="1" ht="14.4" hidden="1" x14ac:dyDescent="0.3">
      <c r="A28" s="89"/>
      <c r="B28" s="89" t="s">
        <v>217</v>
      </c>
      <c r="C28" s="105">
        <f ca="1">TODAY()</f>
        <v>44159</v>
      </c>
      <c r="D28" s="105"/>
      <c r="E28" s="99"/>
      <c r="F28" s="99"/>
      <c r="G28" s="91"/>
    </row>
    <row r="29" spans="1:7" s="96" customFormat="1" ht="14.4" hidden="1" x14ac:dyDescent="0.3">
      <c r="A29" s="79"/>
      <c r="B29" s="79" t="s">
        <v>52</v>
      </c>
      <c r="C29" s="217" t="str">
        <f t="shared" ref="C29" si="1">C7&amp;"_ELBE_"&amp;C11&amp;"_"&amp;IF(DAY(C17)&lt;10,"0","")&amp;DAY(C17)&amp;IF(MONTH(C17)&lt;10,"0","")&amp;MONTH(C17)&amp;YEAR(C17)&amp;"_"</f>
        <v>_ELBE__00011900_</v>
      </c>
      <c r="D29" s="217"/>
      <c r="E29" s="217"/>
      <c r="F29" s="217"/>
      <c r="G29" s="89"/>
    </row>
    <row r="30" spans="1:7" ht="14.4" hidden="1" x14ac:dyDescent="0.3">
      <c r="B30" s="79" t="s">
        <v>53</v>
      </c>
      <c r="C30" s="217" t="str">
        <f ca="1">LEFT(C24,C31)</f>
        <v>LEICode_ELBE_Mod</v>
      </c>
      <c r="D30" s="217"/>
      <c r="E30" s="217"/>
      <c r="F30" s="217"/>
    </row>
    <row r="31" spans="1:7" ht="14.4" hidden="1" customHeight="1" x14ac:dyDescent="0.3">
      <c r="B31" s="79" t="s">
        <v>54</v>
      </c>
      <c r="C31" s="79">
        <f>LEN(C29)</f>
        <v>16</v>
      </c>
    </row>
    <row r="32" spans="1:7" ht="14.4" hidden="1" customHeight="1" x14ac:dyDescent="0.3">
      <c r="B32" s="79" t="s">
        <v>55</v>
      </c>
      <c r="C32" s="79">
        <f ca="1">LEN(C24)-6</f>
        <v>56</v>
      </c>
      <c r="D32" s="79" t="s">
        <v>56</v>
      </c>
    </row>
    <row r="33" spans="2:4" ht="14.4" hidden="1" customHeight="1" x14ac:dyDescent="0.3">
      <c r="C33" s="105"/>
    </row>
    <row r="34" spans="2:4" ht="14.4" hidden="1" customHeight="1" x14ac:dyDescent="0.3">
      <c r="B34" s="106" t="s">
        <v>57</v>
      </c>
      <c r="C34" s="106" t="s">
        <v>58</v>
      </c>
      <c r="D34" s="106" t="s">
        <v>59</v>
      </c>
    </row>
    <row r="35" spans="2:4" ht="14.4" hidden="1" customHeight="1" x14ac:dyDescent="0.3">
      <c r="B35" s="79" t="s">
        <v>60</v>
      </c>
      <c r="C35" s="79" t="b">
        <f>C17&gt;C15</f>
        <v>0</v>
      </c>
      <c r="D35" s="79" t="s">
        <v>61</v>
      </c>
    </row>
    <row r="36" spans="2:4" ht="14.4" hidden="1" customHeight="1" x14ac:dyDescent="0.3">
      <c r="B36" s="79" t="s">
        <v>62</v>
      </c>
      <c r="C36" s="79" t="b">
        <f>OR(DAYS360(C15,C17)=360,DAYS360(C15,C17)=359, AND(MONTH(C15)=2,MONTH(C17)=2,DAYS360(C15,C17)=358))</f>
        <v>0</v>
      </c>
      <c r="D36" s="79" t="s">
        <v>63</v>
      </c>
    </row>
    <row r="37" spans="2:4" ht="14.4" hidden="1" customHeight="1" x14ac:dyDescent="0.3">
      <c r="B37" s="105" t="s">
        <v>64</v>
      </c>
      <c r="C37" s="79" t="b">
        <f ca="1">C17&gt;=DATE(YEAR(TODAY())-2,MONTH(TODAY()),DAY(TODAY()))</f>
        <v>0</v>
      </c>
      <c r="D37" s="79" t="s">
        <v>65</v>
      </c>
    </row>
    <row r="38" spans="2:4" ht="14.4" hidden="1" customHeight="1" x14ac:dyDescent="0.3">
      <c r="B38" s="107" t="s">
        <v>66</v>
      </c>
      <c r="C38" s="79" t="b">
        <f ca="1">C17&lt;=TODAY()</f>
        <v>1</v>
      </c>
      <c r="D38" s="79" t="s">
        <v>67</v>
      </c>
    </row>
    <row r="39" spans="2:4" ht="14.4" hidden="1" customHeight="1" x14ac:dyDescent="0.3"/>
  </sheetData>
  <sheetProtection password="9BF7" sheet="1" objects="1" scenarios="1"/>
  <mergeCells count="16">
    <mergeCell ref="C5:F5"/>
    <mergeCell ref="C7:F7"/>
    <mergeCell ref="C9:F9"/>
    <mergeCell ref="C11:F11"/>
    <mergeCell ref="B2:F2"/>
    <mergeCell ref="C29:F29"/>
    <mergeCell ref="C30:F30"/>
    <mergeCell ref="C13:F13"/>
    <mergeCell ref="C15:F15"/>
    <mergeCell ref="C17:F17"/>
    <mergeCell ref="C24:F24"/>
    <mergeCell ref="C25:F25"/>
    <mergeCell ref="B19:F19"/>
    <mergeCell ref="D20:F20"/>
    <mergeCell ref="D21:F21"/>
    <mergeCell ref="D22:F22"/>
  </mergeCells>
  <conditionalFormatting sqref="C20:C22">
    <cfRule type="cellIs" dxfId="26" priority="1" operator="equal">
      <formula>"WARNING"</formula>
    </cfRule>
    <cfRule type="cellIs" dxfId="25" priority="2" operator="equal">
      <formula>"OK"</formula>
    </cfRule>
  </conditionalFormatting>
  <dataValidations count="5">
    <dataValidation type="list" allowBlank="1" showInputMessage="1" showErrorMessage="1" error="Allowed values:_x000a_AT,BE,CY,DE,EE,ES,FI,FR,GR,IE,IT,LT,LU,LV,MT,NL,PT,SI,SK" sqref="C5:F5">
      <formula1>"AT,BE,CY,DE,EE,ES,FI,FR,GR,IE,IT,LT,LU,LV,MT,NL,PT,SI,SK"</formula1>
    </dataValidation>
    <dataValidation type="custom" allowBlank="1" showInputMessage="1" showErrorMessage="1" errorTitle="Wrong LEI code" error="LEI code must have 20 characters" sqref="C7:F7">
      <formula1>LEN(C7)=20</formula1>
    </dataValidation>
    <dataValidation allowBlank="1" error="Allowed values: CON,IND" sqref="C11:F11"/>
    <dataValidation type="date" allowBlank="1" showInputMessage="1" showErrorMessage="1" error="Start Date cannot be in the future and have to be after 01/01/1990_x000a_" sqref="C15:F15">
      <formula1>32874</formula1>
      <formula2>TODAY()</formula2>
    </dataValidation>
    <dataValidation type="date" showInputMessage="1" showErrorMessage="1" error="A valid date (dd/mm/yyyy) must be entered._x000a_" sqref="C17:F17">
      <formula1>32874</formula1>
      <formula2>TODAY()</formula2>
    </dataValidation>
  </dataValidations>
  <hyperlinks>
    <hyperlink ref="B11" location="Model__ID" display="Model ID:"/>
    <hyperlink ref="B15" location="Relevant_observation_period" display="Start of relevant observation period:"/>
    <hyperlink ref="B17" location="Relevant_observation_period" display="End of relevant observation period:"/>
  </hyperlinks>
  <printOptions horizontalCentered="1"/>
  <pageMargins left="0.23622047244094491" right="0.23622047244094491" top="0.74803149606299213" bottom="0.74803149606299213" header="0.31496062992125984" footer="0.31496062992125984"/>
  <pageSetup paperSize="9" orientation="landscape" r:id="rId1"/>
  <headerFooter>
    <oddFooter>&amp;A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P40"/>
  <sheetViews>
    <sheetView showGridLines="0" zoomScaleNormal="100" zoomScaleSheetLayoutView="70" workbookViewId="0"/>
  </sheetViews>
  <sheetFormatPr defaultColWidth="0" defaultRowHeight="13.2" zeroHeight="1" x14ac:dyDescent="0.3"/>
  <cols>
    <col min="1" max="1" width="5.6640625" style="109" customWidth="1"/>
    <col min="2" max="2" width="7.109375" style="108" customWidth="1"/>
    <col min="3" max="3" width="17.109375" style="108" customWidth="1"/>
    <col min="4" max="4" width="14.33203125" style="109" customWidth="1"/>
    <col min="5" max="5" width="28.5546875" style="109" customWidth="1"/>
    <col min="6" max="8" width="18.5546875" style="109" customWidth="1"/>
    <col min="9" max="9" width="100" style="109" customWidth="1"/>
    <col min="10" max="10" width="5.6640625" style="109" customWidth="1"/>
    <col min="11" max="11" width="14.33203125" style="109" customWidth="1"/>
    <col min="12" max="12" width="28.6640625" style="109" customWidth="1"/>
    <col min="13" max="13" width="5.6640625" style="109" customWidth="1"/>
    <col min="14" max="16384" width="16.5546875" style="109" hidden="1"/>
  </cols>
  <sheetData>
    <row r="1" spans="2:16" ht="12.75" customHeight="1" thickBot="1" x14ac:dyDescent="0.35"/>
    <row r="2" spans="2:16" s="111" customFormat="1" ht="13.5" customHeight="1" thickBot="1" x14ac:dyDescent="0.35">
      <c r="B2" s="211" t="s">
        <v>175</v>
      </c>
      <c r="C2" s="212"/>
      <c r="D2" s="212"/>
      <c r="E2" s="212"/>
      <c r="F2" s="212"/>
      <c r="G2" s="212"/>
      <c r="H2" s="212"/>
      <c r="I2" s="213"/>
      <c r="J2" s="110"/>
      <c r="K2" s="110"/>
      <c r="L2" s="110"/>
    </row>
    <row r="3" spans="2:16" ht="12.75" customHeight="1" thickBot="1" x14ac:dyDescent="0.35">
      <c r="D3" s="108"/>
    </row>
    <row r="4" spans="2:16" ht="15" thickBot="1" x14ac:dyDescent="0.35">
      <c r="B4" s="268"/>
      <c r="C4" s="256" t="s">
        <v>83</v>
      </c>
      <c r="D4" s="256"/>
      <c r="E4" s="256"/>
      <c r="F4" s="257"/>
      <c r="G4" s="270" t="s">
        <v>84</v>
      </c>
      <c r="H4" s="256"/>
      <c r="I4" s="112" t="s">
        <v>207</v>
      </c>
      <c r="J4" s="113"/>
      <c r="K4" s="239" t="s">
        <v>102</v>
      </c>
      <c r="L4" s="240"/>
    </row>
    <row r="5" spans="2:16" ht="15" thickBot="1" x14ac:dyDescent="0.35">
      <c r="B5" s="269"/>
      <c r="C5" s="258"/>
      <c r="D5" s="258"/>
      <c r="E5" s="258"/>
      <c r="F5" s="259"/>
      <c r="G5" s="241" t="s">
        <v>1</v>
      </c>
      <c r="H5" s="242"/>
      <c r="I5" s="114" t="s">
        <v>2</v>
      </c>
      <c r="J5" s="115"/>
      <c r="K5" s="116" t="s">
        <v>44</v>
      </c>
      <c r="L5" s="117" t="s">
        <v>45</v>
      </c>
    </row>
    <row r="6" spans="2:16" ht="38.25" customHeight="1" x14ac:dyDescent="0.3">
      <c r="B6" s="118" t="s">
        <v>7</v>
      </c>
      <c r="C6" s="264" t="s">
        <v>85</v>
      </c>
      <c r="D6" s="264"/>
      <c r="E6" s="264"/>
      <c r="F6" s="265"/>
      <c r="G6" s="266"/>
      <c r="H6" s="267"/>
      <c r="I6" s="20"/>
      <c r="J6" s="115"/>
      <c r="K6" s="3" t="str">
        <f>IF(OR(G6={"Adequate with no deficiencies","Adequate with minor deficiencies","Major deficiencies identified","Severe deficiencies identified"}),"OK","NOT OK")</f>
        <v>NOT OK</v>
      </c>
      <c r="L6" s="40" t="str">
        <f>IF(G6="","Row incomplete", IF(K6="NOT OK","Improper value given",""))</f>
        <v>Row incomplete</v>
      </c>
    </row>
    <row r="7" spans="2:16" ht="38.25" customHeight="1" thickBot="1" x14ac:dyDescent="0.35">
      <c r="B7" s="119" t="s">
        <v>50</v>
      </c>
      <c r="C7" s="260" t="s">
        <v>134</v>
      </c>
      <c r="D7" s="260"/>
      <c r="E7" s="260"/>
      <c r="F7" s="261"/>
      <c r="G7" s="262"/>
      <c r="H7" s="263"/>
      <c r="I7" s="21"/>
      <c r="J7" s="115"/>
      <c r="K7" s="13" t="str">
        <f>IF(G7="","NOT OK", IF(OR(G7="Yes",G7="No"),"OK","NOT OK"))</f>
        <v>NOT OK</v>
      </c>
      <c r="L7" s="41" t="str">
        <f>IF(K7="OK","",IF(G7="","Row incomplete","Invalid entry"))</f>
        <v>Row incomplete</v>
      </c>
    </row>
    <row r="8" spans="2:16" ht="12.75" customHeight="1" thickBot="1" x14ac:dyDescent="0.35">
      <c r="D8" s="108"/>
    </row>
    <row r="9" spans="2:16" x14ac:dyDescent="0.3">
      <c r="B9" s="247"/>
      <c r="C9" s="250" t="s">
        <v>78</v>
      </c>
      <c r="D9" s="253" t="s">
        <v>79</v>
      </c>
      <c r="E9" s="243" t="s">
        <v>97</v>
      </c>
      <c r="F9" s="244"/>
      <c r="G9" s="244"/>
      <c r="H9" s="244"/>
      <c r="I9" s="120" t="s">
        <v>207</v>
      </c>
      <c r="K9" s="228" t="s">
        <v>102</v>
      </c>
      <c r="L9" s="230"/>
    </row>
    <row r="10" spans="2:16" ht="27" thickBot="1" x14ac:dyDescent="0.35">
      <c r="B10" s="248"/>
      <c r="C10" s="251"/>
      <c r="D10" s="254"/>
      <c r="E10" s="121" t="s">
        <v>98</v>
      </c>
      <c r="F10" s="122" t="s">
        <v>99</v>
      </c>
      <c r="G10" s="122" t="s">
        <v>29</v>
      </c>
      <c r="H10" s="123" t="s">
        <v>82</v>
      </c>
      <c r="I10" s="124" t="s">
        <v>208</v>
      </c>
      <c r="K10" s="245"/>
      <c r="L10" s="246"/>
    </row>
    <row r="11" spans="2:16" ht="15" thickBot="1" x14ac:dyDescent="0.3">
      <c r="B11" s="249"/>
      <c r="C11" s="252"/>
      <c r="D11" s="255"/>
      <c r="E11" s="125" t="s">
        <v>3</v>
      </c>
      <c r="F11" s="126" t="s">
        <v>4</v>
      </c>
      <c r="G11" s="126" t="s">
        <v>5</v>
      </c>
      <c r="H11" s="127" t="s">
        <v>6</v>
      </c>
      <c r="I11" s="128" t="s">
        <v>27</v>
      </c>
      <c r="K11" s="129" t="s">
        <v>44</v>
      </c>
      <c r="L11" s="130" t="s">
        <v>45</v>
      </c>
      <c r="O11" s="131" t="s">
        <v>72</v>
      </c>
      <c r="P11" s="131" t="s">
        <v>73</v>
      </c>
    </row>
    <row r="12" spans="2:16" ht="188.25" customHeight="1" x14ac:dyDescent="0.3">
      <c r="B12" s="132" t="s">
        <v>86</v>
      </c>
      <c r="C12" s="133" t="s">
        <v>100</v>
      </c>
      <c r="D12" s="134" t="s">
        <v>171</v>
      </c>
      <c r="E12" s="34"/>
      <c r="F12" s="4"/>
      <c r="G12" s="4"/>
      <c r="H12" s="4"/>
      <c r="I12" s="5"/>
      <c r="J12" s="135"/>
      <c r="K12" s="22" t="str">
        <f>IF(P12,"OK",IF('1.1'!O12,"OK","NOT OK"))</f>
        <v>NOT OK</v>
      </c>
      <c r="L12" s="42" t="str">
        <f>IF(ISBLANK(H12), "Row incomplete - please fill at least column 060", IF(K12="OK","",IF(AND(H12 &lt;&gt; "NOT ASSESSED",NOT(O12)),"Missing references to validation report",IF(AND(O12,NOT(P12)),"","References to validation report given although area is not assessed"))))</f>
        <v>Row incomplete - please fill at least column 060</v>
      </c>
      <c r="O12" s="131" t="b">
        <f>AND('1.1'!H12&lt;&gt;"NOT ASSESSED",COUNTA(E12:H12)=4)</f>
        <v>0</v>
      </c>
      <c r="P12" s="131" t="b">
        <f>AND('1.1'!H12="NOT ASSESSED",COUNTA(E12:G12)=0)</f>
        <v>0</v>
      </c>
    </row>
    <row r="13" spans="2:16" ht="188.25" customHeight="1" thickBot="1" x14ac:dyDescent="0.35">
      <c r="B13" s="136" t="s">
        <v>87</v>
      </c>
      <c r="C13" s="137" t="s">
        <v>101</v>
      </c>
      <c r="D13" s="138" t="s">
        <v>172</v>
      </c>
      <c r="E13" s="10"/>
      <c r="F13" s="11"/>
      <c r="G13" s="11"/>
      <c r="H13" s="11"/>
      <c r="I13" s="12"/>
      <c r="J13" s="135"/>
      <c r="K13" s="23" t="str">
        <f>IF(P13,"OK",IF('1.1'!O13,"OK","NOT OK"))</f>
        <v>NOT OK</v>
      </c>
      <c r="L13" s="43" t="str">
        <f>IF(ISBLANK(H13), "Row incomplete - please fill at least column 060", IF(K13="OK","",IF(AND(H13 &lt;&gt; "NOT ASSESSED",NOT(O13)),"Missing references to validation report",IF(AND(O13,NOT(P13)),"","References to validation report given although area is not assessed"))))</f>
        <v>Row incomplete - please fill at least column 060</v>
      </c>
      <c r="O13" s="131" t="b">
        <f>AND('1.1'!H13&lt;&gt;"NOT ASSESSED",COUNTA(E13:H13)=4)</f>
        <v>0</v>
      </c>
      <c r="P13" s="131" t="b">
        <f>AND('1.1'!H13="NOT ASSESSED",COUNTA(E13:G13)=0)</f>
        <v>0</v>
      </c>
    </row>
    <row r="14" spans="2:16" ht="12.75" customHeight="1" x14ac:dyDescent="0.3">
      <c r="B14" s="139"/>
      <c r="C14" s="140"/>
      <c r="D14" s="141"/>
      <c r="E14" s="141"/>
      <c r="F14" s="141"/>
      <c r="G14" s="141"/>
      <c r="H14" s="141"/>
      <c r="I14" s="141"/>
    </row>
    <row r="15" spans="2:16" ht="13.2" hidden="1" customHeight="1" x14ac:dyDescent="0.3">
      <c r="B15" s="139"/>
      <c r="C15" s="140"/>
      <c r="D15" s="141"/>
      <c r="E15" s="141"/>
      <c r="F15" s="141"/>
      <c r="G15" s="141"/>
      <c r="H15" s="141"/>
      <c r="I15" s="141"/>
    </row>
    <row r="16" spans="2:16" ht="13.2" hidden="1" customHeight="1" x14ac:dyDescent="0.3">
      <c r="B16" s="139"/>
      <c r="C16" s="140"/>
      <c r="D16" s="141"/>
      <c r="E16" s="141"/>
      <c r="F16" s="141"/>
      <c r="G16" s="141"/>
      <c r="H16" s="141"/>
      <c r="I16" s="141"/>
    </row>
    <row r="17" spans="2:9" ht="13.2" hidden="1" customHeight="1" x14ac:dyDescent="0.3">
      <c r="B17" s="139"/>
      <c r="C17" s="140"/>
      <c r="D17" s="141"/>
      <c r="E17" s="141"/>
      <c r="F17" s="141"/>
      <c r="G17" s="141"/>
      <c r="H17" s="141"/>
      <c r="I17" s="141"/>
    </row>
    <row r="18" spans="2:9" ht="13.2" hidden="1" customHeight="1" x14ac:dyDescent="0.3">
      <c r="B18" s="139"/>
      <c r="C18" s="140"/>
      <c r="D18" s="141"/>
      <c r="E18" s="141"/>
      <c r="F18" s="141"/>
      <c r="G18" s="141"/>
      <c r="H18" s="141"/>
      <c r="I18" s="141"/>
    </row>
    <row r="19" spans="2:9" ht="13.2" hidden="1" customHeight="1" x14ac:dyDescent="0.3">
      <c r="B19" s="139"/>
      <c r="C19" s="140"/>
      <c r="D19" s="141"/>
      <c r="E19" s="141"/>
      <c r="F19" s="141"/>
      <c r="G19" s="141"/>
      <c r="H19" s="141"/>
      <c r="I19" s="141"/>
    </row>
    <row r="20" spans="2:9" ht="12.6" hidden="1" customHeight="1" x14ac:dyDescent="0.3">
      <c r="B20" s="139"/>
      <c r="C20" s="140"/>
      <c r="D20" s="141"/>
      <c r="E20" s="141"/>
      <c r="F20" s="141"/>
      <c r="G20" s="141"/>
      <c r="H20" s="141"/>
      <c r="I20" s="141"/>
    </row>
    <row r="21" spans="2:9" ht="13.2" hidden="1" customHeight="1" x14ac:dyDescent="0.3">
      <c r="B21" s="139"/>
      <c r="C21" s="140"/>
      <c r="D21" s="141"/>
      <c r="E21" s="141"/>
      <c r="F21" s="141"/>
      <c r="G21" s="141"/>
      <c r="H21" s="141"/>
      <c r="I21" s="141"/>
    </row>
    <row r="22" spans="2:9" ht="13.2" hidden="1" customHeight="1" x14ac:dyDescent="0.3">
      <c r="B22" s="139"/>
      <c r="C22" s="140"/>
      <c r="D22" s="141"/>
      <c r="E22" s="141"/>
      <c r="F22" s="141"/>
      <c r="G22" s="141"/>
      <c r="H22" s="141"/>
      <c r="I22" s="141"/>
    </row>
    <row r="23" spans="2:9" ht="13.2" hidden="1" customHeight="1" x14ac:dyDescent="0.3">
      <c r="B23" s="139"/>
      <c r="C23" s="140"/>
      <c r="D23" s="141"/>
      <c r="E23" s="141"/>
      <c r="F23" s="141"/>
      <c r="G23" s="141"/>
      <c r="H23" s="141"/>
      <c r="I23" s="141"/>
    </row>
    <row r="24" spans="2:9" ht="13.2" hidden="1" customHeight="1" x14ac:dyDescent="0.3">
      <c r="B24" s="139"/>
      <c r="C24" s="140"/>
      <c r="D24" s="141"/>
      <c r="E24" s="141"/>
      <c r="F24" s="141"/>
      <c r="G24" s="141"/>
      <c r="H24" s="141"/>
      <c r="I24" s="141"/>
    </row>
    <row r="25" spans="2:9" ht="13.2" hidden="1" customHeight="1" x14ac:dyDescent="0.3">
      <c r="B25" s="139"/>
      <c r="C25" s="140"/>
      <c r="D25" s="141"/>
      <c r="E25" s="141"/>
      <c r="F25" s="141"/>
      <c r="G25" s="141"/>
      <c r="H25" s="141"/>
      <c r="I25" s="141"/>
    </row>
    <row r="26" spans="2:9" ht="13.2" hidden="1" customHeight="1" x14ac:dyDescent="0.3">
      <c r="B26" s="139"/>
      <c r="C26" s="140"/>
      <c r="D26" s="141"/>
      <c r="E26" s="141"/>
      <c r="F26" s="141"/>
      <c r="G26" s="141"/>
      <c r="H26" s="141"/>
      <c r="I26" s="141"/>
    </row>
    <row r="27" spans="2:9" ht="13.2" hidden="1" customHeight="1" x14ac:dyDescent="0.3">
      <c r="B27" s="139"/>
      <c r="C27" s="140"/>
      <c r="D27" s="141"/>
      <c r="E27" s="141"/>
      <c r="F27" s="141"/>
      <c r="G27" s="141"/>
      <c r="H27" s="141"/>
      <c r="I27" s="141"/>
    </row>
    <row r="28" spans="2:9" ht="13.2" hidden="1" customHeight="1" x14ac:dyDescent="0.3">
      <c r="B28" s="139"/>
      <c r="C28" s="140"/>
      <c r="D28" s="141"/>
      <c r="E28" s="141"/>
      <c r="F28" s="141"/>
      <c r="G28" s="141"/>
      <c r="H28" s="141"/>
      <c r="I28" s="141"/>
    </row>
    <row r="29" spans="2:9" ht="13.2" hidden="1" customHeight="1" x14ac:dyDescent="0.3">
      <c r="B29" s="139"/>
      <c r="C29" s="140"/>
      <c r="D29" s="141"/>
      <c r="E29" s="141"/>
      <c r="F29" s="141"/>
      <c r="G29" s="141"/>
      <c r="H29" s="141"/>
      <c r="I29" s="141"/>
    </row>
    <row r="30" spans="2:9" ht="13.2" hidden="1" customHeight="1" x14ac:dyDescent="0.3">
      <c r="B30" s="139"/>
      <c r="C30" s="140"/>
      <c r="D30" s="141"/>
      <c r="E30" s="141"/>
      <c r="F30" s="141"/>
      <c r="G30" s="141"/>
      <c r="H30" s="141"/>
      <c r="I30" s="141"/>
    </row>
    <row r="31" spans="2:9" ht="13.2" hidden="1" customHeight="1" x14ac:dyDescent="0.3">
      <c r="B31" s="139"/>
      <c r="C31" s="140"/>
      <c r="D31" s="141"/>
      <c r="E31" s="141"/>
      <c r="F31" s="141"/>
      <c r="G31" s="141"/>
      <c r="H31" s="141"/>
      <c r="I31" s="141"/>
    </row>
    <row r="32" spans="2:9" ht="13.2" hidden="1" customHeight="1" x14ac:dyDescent="0.3">
      <c r="B32" s="139"/>
      <c r="C32" s="140"/>
      <c r="D32" s="141"/>
      <c r="E32" s="141"/>
      <c r="F32" s="141"/>
      <c r="G32" s="141"/>
      <c r="H32" s="141"/>
      <c r="I32" s="141"/>
    </row>
    <row r="33" spans="2:9" ht="13.2" hidden="1" customHeight="1" x14ac:dyDescent="0.3">
      <c r="B33" s="139"/>
      <c r="C33" s="140"/>
      <c r="D33" s="141"/>
      <c r="E33" s="141"/>
      <c r="F33" s="141"/>
      <c r="G33" s="141"/>
      <c r="H33" s="141"/>
      <c r="I33" s="141"/>
    </row>
    <row r="34" spans="2:9" ht="13.2" hidden="1" customHeight="1" x14ac:dyDescent="0.3">
      <c r="B34" s="139"/>
      <c r="C34" s="140"/>
      <c r="D34" s="141"/>
      <c r="E34" s="141"/>
      <c r="F34" s="141"/>
      <c r="G34" s="141"/>
      <c r="H34" s="141"/>
      <c r="I34" s="141"/>
    </row>
    <row r="35" spans="2:9" ht="13.2" hidden="1" customHeight="1" x14ac:dyDescent="0.3">
      <c r="B35" s="139"/>
      <c r="C35" s="140"/>
      <c r="D35" s="141"/>
      <c r="E35" s="141"/>
      <c r="F35" s="141"/>
      <c r="G35" s="141"/>
      <c r="H35" s="141"/>
      <c r="I35" s="141"/>
    </row>
    <row r="36" spans="2:9" ht="13.2" hidden="1" customHeight="1" x14ac:dyDescent="0.3">
      <c r="B36" s="139"/>
      <c r="C36" s="140"/>
      <c r="D36" s="141"/>
      <c r="E36" s="141"/>
      <c r="F36" s="141"/>
      <c r="G36" s="141"/>
      <c r="H36" s="141"/>
      <c r="I36" s="141"/>
    </row>
    <row r="37" spans="2:9" ht="13.2" hidden="1" customHeight="1" x14ac:dyDescent="0.3">
      <c r="B37" s="139"/>
      <c r="C37" s="140"/>
      <c r="D37" s="141"/>
      <c r="E37" s="141"/>
      <c r="F37" s="141"/>
      <c r="G37" s="141"/>
      <c r="H37" s="141"/>
      <c r="I37" s="141"/>
    </row>
    <row r="38" spans="2:9" ht="13.2" hidden="1" customHeight="1" x14ac:dyDescent="0.3">
      <c r="B38" s="139"/>
      <c r="C38" s="140"/>
      <c r="D38" s="141"/>
      <c r="E38" s="141"/>
      <c r="F38" s="141"/>
      <c r="G38" s="141"/>
      <c r="H38" s="141"/>
      <c r="I38" s="141"/>
    </row>
    <row r="39" spans="2:9" ht="13.2" hidden="1" customHeight="1" x14ac:dyDescent="0.3">
      <c r="B39" s="139"/>
      <c r="C39" s="140"/>
      <c r="D39" s="141"/>
      <c r="E39" s="141"/>
      <c r="F39" s="141"/>
      <c r="G39" s="141"/>
      <c r="H39" s="141"/>
      <c r="I39" s="141"/>
    </row>
    <row r="40" spans="2:9" ht="13.95" hidden="1" customHeight="1" x14ac:dyDescent="0.3">
      <c r="B40" s="139"/>
      <c r="C40" s="140"/>
      <c r="D40" s="141"/>
      <c r="E40" s="141"/>
      <c r="F40" s="141"/>
      <c r="G40" s="141"/>
      <c r="H40" s="141"/>
      <c r="I40" s="141"/>
    </row>
  </sheetData>
  <sheetProtection password="9BF7" sheet="1" objects="1" scenarios="1"/>
  <mergeCells count="15">
    <mergeCell ref="B2:I2"/>
    <mergeCell ref="C6:F6"/>
    <mergeCell ref="G6:H6"/>
    <mergeCell ref="B4:B5"/>
    <mergeCell ref="G4:H4"/>
    <mergeCell ref="K4:L4"/>
    <mergeCell ref="G5:H5"/>
    <mergeCell ref="E9:H9"/>
    <mergeCell ref="K9:L10"/>
    <mergeCell ref="B9:B11"/>
    <mergeCell ref="C9:C11"/>
    <mergeCell ref="D9:D11"/>
    <mergeCell ref="C4:F5"/>
    <mergeCell ref="C7:F7"/>
    <mergeCell ref="G7:H7"/>
  </mergeCells>
  <conditionalFormatting sqref="K12:K13">
    <cfRule type="expression" dxfId="24" priority="16">
      <formula>K12="OK"</formula>
    </cfRule>
  </conditionalFormatting>
  <conditionalFormatting sqref="K7">
    <cfRule type="expression" dxfId="23" priority="9">
      <formula>K7="OK"</formula>
    </cfRule>
  </conditionalFormatting>
  <conditionalFormatting sqref="K7">
    <cfRule type="expression" dxfId="22" priority="8">
      <formula>K7="NOT OK"</formula>
    </cfRule>
    <cfRule type="expression" dxfId="21" priority="10">
      <formula>K7="WARNING"</formula>
    </cfRule>
  </conditionalFormatting>
  <conditionalFormatting sqref="K6">
    <cfRule type="expression" dxfId="20" priority="6">
      <formula>K6="OK"</formula>
    </cfRule>
  </conditionalFormatting>
  <conditionalFormatting sqref="K6">
    <cfRule type="expression" dxfId="19" priority="5">
      <formula>K6="NOT OK"</formula>
    </cfRule>
    <cfRule type="expression" dxfId="18" priority="7">
      <formula>K6="WARNING"</formula>
    </cfRule>
  </conditionalFormatting>
  <conditionalFormatting sqref="E13:G13">
    <cfRule type="expression" dxfId="17" priority="3">
      <formula>$H13="NOT ASSESSED"</formula>
    </cfRule>
  </conditionalFormatting>
  <conditionalFormatting sqref="F12:G12">
    <cfRule type="expression" dxfId="16" priority="2">
      <formula>$H12="NOT ASSESSED"</formula>
    </cfRule>
  </conditionalFormatting>
  <conditionalFormatting sqref="E12">
    <cfRule type="expression" dxfId="15" priority="1">
      <formula>$H12="NOT ASSESSED"</formula>
    </cfRule>
  </conditionalFormatting>
  <dataValidations count="7">
    <dataValidation type="textLength" operator="lessThanOrEqual" allowBlank="1" showInputMessage="1" showErrorMessage="1" sqref="D14:I40 C14 C23 C32 C12:D13">
      <formula1>1000</formula1>
    </dataValidation>
    <dataValidation type="textLength" operator="lessThanOrEqual" allowBlank="1" showInputMessage="1" showErrorMessage="1" errorTitle="Wrong value inserted" error="Only the values &quot;Yes&quot; and &quot;No&quot; are admissible." sqref="I6:I7">
      <formula1>1000</formula1>
    </dataValidation>
    <dataValidation type="list" allowBlank="1" showInputMessage="1" showErrorMessage="1" errorTitle="Wrong value inserted" error="Only the values &quot;Yes&quot; and &quot;No&quot; are admissible." sqref="G7">
      <formula1>"Yes, No"</formula1>
    </dataValidation>
    <dataValidation type="textLength" operator="lessThanOrEqual" showInputMessage="1" showErrorMessage="1" sqref="E12:G13">
      <formula1>1000</formula1>
    </dataValidation>
    <dataValidation type="list" operator="lessThanOrEqual" showInputMessage="1" showErrorMessage="1" sqref="H12:H13">
      <formula1>"ASSESSED,NOT ASSESSED"</formula1>
    </dataValidation>
    <dataValidation type="list" allowBlank="1" showInputMessage="1" showErrorMessage="1" errorTitle="Wrong value inserted" error="Only the values from the drop down list are permissible." sqref="G6:H6">
      <formula1>"Adequate with no deficiencies, Adequate with minor deficiencies, Major deficiencies identified, Severe deficiencies identified"</formula1>
    </dataValidation>
    <dataValidation type="textLength" operator="lessThanOrEqual" showInputMessage="1" showErrorMessage="1" errorTitle="Comment too long" error="The maximum allowed length for comments in this field is 1000 characters." sqref="I12:I13">
      <formula1>1000</formula1>
    </dataValidation>
  </dataValidations>
  <hyperlinks>
    <hyperlink ref="H10" location="Coverage_in_internal_validation" display="Coverage in Internal Validation"/>
    <hyperlink ref="I10" location="Bank_s_comments" display="Bank's Comments on the Reported Figures and Results"/>
    <hyperlink ref="C6:F6" location="Bank_s_assessment" display="What is the overall assessment of the reported model by the internal validation function?"/>
    <hyperlink ref="E9:H9" location="Glossary!B20" display="Link to bank's internal validation report"/>
  </hyperlinks>
  <printOptions horizontalCentered="1"/>
  <pageMargins left="0.23622047244094491" right="0.23622047244094491" top="0.74803149606299213" bottom="0.74803149606299213" header="0.31496062992125984" footer="0.31496062992125984"/>
  <pageSetup paperSize="9" scale="64" orientation="landscape" r:id="rId1"/>
  <headerFooter>
    <oddFooter>&amp;A</oddFooter>
  </headerFooter>
  <ignoredErrors>
    <ignoredError sqref="H5"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J17"/>
  <sheetViews>
    <sheetView showGridLines="0" zoomScaleNormal="100" workbookViewId="0"/>
  </sheetViews>
  <sheetFormatPr defaultColWidth="0" defaultRowHeight="14.4" customHeight="1" zeroHeight="1" x14ac:dyDescent="0.3"/>
  <cols>
    <col min="1" max="1" width="5.6640625" style="81" customWidth="1"/>
    <col min="2" max="2" width="7.109375" style="81" customWidth="1"/>
    <col min="3" max="3" width="24.33203125" style="81" customWidth="1"/>
    <col min="4" max="5" width="31.44140625" style="81" customWidth="1"/>
    <col min="6" max="6" width="14.33203125" style="81" customWidth="1"/>
    <col min="7" max="7" width="5.6640625" style="81" customWidth="1"/>
    <col min="8" max="8" width="14.33203125" style="81" customWidth="1"/>
    <col min="9" max="9" width="50" style="81" customWidth="1"/>
    <col min="10" max="10" width="5.6640625" style="81" customWidth="1"/>
    <col min="11" max="16384" width="9.109375" style="81" hidden="1"/>
  </cols>
  <sheetData>
    <row r="1" spans="1:10" ht="12.75" customHeight="1" thickBot="1" x14ac:dyDescent="0.35"/>
    <row r="2" spans="1:10" ht="13.5" customHeight="1" thickBot="1" x14ac:dyDescent="0.35">
      <c r="B2" s="271" t="s">
        <v>176</v>
      </c>
      <c r="C2" s="272"/>
      <c r="D2" s="272"/>
      <c r="E2" s="272"/>
      <c r="F2" s="273"/>
    </row>
    <row r="3" spans="1:10" ht="12.75" customHeight="1" thickBot="1" x14ac:dyDescent="0.35"/>
    <row r="4" spans="1:10" ht="24" customHeight="1" thickBot="1" x14ac:dyDescent="0.35">
      <c r="B4" s="274" t="s">
        <v>127</v>
      </c>
      <c r="C4" s="275"/>
      <c r="D4" s="275"/>
      <c r="E4" s="275"/>
      <c r="F4" s="276"/>
    </row>
    <row r="5" spans="1:10" x14ac:dyDescent="0.3">
      <c r="B5" s="142"/>
      <c r="C5" s="277" t="s">
        <v>109</v>
      </c>
      <c r="D5" s="143" t="s">
        <v>110</v>
      </c>
      <c r="E5" s="144" t="s">
        <v>111</v>
      </c>
      <c r="F5" s="145" t="s">
        <v>112</v>
      </c>
      <c r="H5" s="228" t="s">
        <v>102</v>
      </c>
      <c r="I5" s="230"/>
    </row>
    <row r="6" spans="1:10" ht="15" thickBot="1" x14ac:dyDescent="0.35">
      <c r="B6" s="146"/>
      <c r="C6" s="278"/>
      <c r="D6" s="147" t="s">
        <v>1</v>
      </c>
      <c r="E6" s="148" t="s">
        <v>2</v>
      </c>
      <c r="F6" s="149" t="s">
        <v>3</v>
      </c>
      <c r="H6" s="150" t="s">
        <v>44</v>
      </c>
      <c r="I6" s="151" t="s">
        <v>45</v>
      </c>
    </row>
    <row r="7" spans="1:10" x14ac:dyDescent="0.3">
      <c r="B7" s="152">
        <v>110</v>
      </c>
      <c r="C7" s="153" t="s">
        <v>71</v>
      </c>
      <c r="D7" s="24"/>
      <c r="E7" s="25"/>
      <c r="F7" s="6" t="str">
        <f>IF(AND(E7&lt;&gt;"",D7&lt;&gt;""),IF(D7&lt;&gt;0,(E7-D7)/D7,""),"")</f>
        <v/>
      </c>
      <c r="H7" s="30" t="str">
        <f>IF(COUNTA(D7:E7)&lt;&gt;2,"NOT OK",IF('1.2'!D7=E7,"WARNING","OK"))</f>
        <v>NOT OK</v>
      </c>
      <c r="I7" s="59" t="str">
        <f>IF(COUNTA(D7:E7)&lt;&gt;2,"Row incomplete",IF(D7=E7,"Same information for beginning and end of observation period",""))</f>
        <v>Row incomplete</v>
      </c>
    </row>
    <row r="8" spans="1:10" x14ac:dyDescent="0.3">
      <c r="B8" s="154">
        <v>120</v>
      </c>
      <c r="C8" s="155" t="s">
        <v>128</v>
      </c>
      <c r="D8" s="26"/>
      <c r="E8" s="27"/>
      <c r="F8" s="33" t="str">
        <f>IF(AND(E8&lt;&gt;"",D8&lt;&gt;""),IF(D8&lt;&gt;0,(E8-D8)/D8,""),"")</f>
        <v/>
      </c>
      <c r="H8" s="31" t="str">
        <f>IF(COUNTA(D8:E8)&lt;&gt;2,"NOT OK",IF('1.2'!D8=E8,"WARNING","OK"))</f>
        <v>NOT OK</v>
      </c>
      <c r="I8" s="60" t="str">
        <f>IF(COUNTA(D8:E8)&lt;&gt;2,"Row incomplete",IF(D8=E8,"Same information for beginning and end of observation period",""))</f>
        <v>Row incomplete</v>
      </c>
    </row>
    <row r="9" spans="1:10" ht="26.4" x14ac:dyDescent="0.3">
      <c r="B9" s="154">
        <v>130</v>
      </c>
      <c r="C9" s="155" t="s">
        <v>130</v>
      </c>
      <c r="D9" s="28"/>
      <c r="E9" s="29"/>
      <c r="F9" s="33" t="str">
        <f>IF(AND(E9&lt;&gt;"",D9&lt;&gt;""),IF(D9&lt;&gt;0,(E9-D9)/D9,""),"")</f>
        <v/>
      </c>
      <c r="H9" s="31" t="str">
        <f>IF(OR('1.2'!I9="Different number of facility grades",'1.2'!I9="Missing values only allowed for continuous models."),"WARNING",IF('1.2'!I9="", "OK","NOT OK"))</f>
        <v>NOT OK</v>
      </c>
      <c r="I9" s="60" t="str">
        <f>IF(AND(COUNTA(E9)=0,E11&lt;&gt;"More than 20 facility grades or pools (including continuous ELBE models)"),"Row incomplete",IF(AND(COUNTA(D9)=0,D11&lt;&gt;"More than 20 facility grades or pools (including continuous ELBE models)"),"Row incomplete",IF(AND(COUNTA(E9)=0,E11="More than 20 facility grades or pools (including continuous ELBE models)"),"Missing values only allowed for continuous models.",IF(AND(COUNTA(D9)=0,D11="More than 20 facility grades or pools (including continuous ELBE models)"),"Missing values only allowed for continuous models.",IF(D9&lt;&gt;E9,"Different number of facility grades","")))))</f>
        <v>Row incomplete</v>
      </c>
    </row>
    <row r="10" spans="1:10" ht="26.4" x14ac:dyDescent="0.3">
      <c r="B10" s="154">
        <v>140</v>
      </c>
      <c r="C10" s="155" t="s">
        <v>51</v>
      </c>
      <c r="D10" s="28"/>
      <c r="E10" s="29"/>
      <c r="F10" s="33" t="str">
        <f>IF(AND(E10&lt;&gt;"",D10&lt;&gt;""),IF(D10&lt;&gt;0,(E10-D10)/D10,""),"")</f>
        <v/>
      </c>
      <c r="H10" s="31" t="str">
        <f>IF(COUNTA(D10:E10)&lt;&gt;2,"NOT OK",IF('1.2'!D10=E10,"WARNING","OK"))</f>
        <v>NOT OK</v>
      </c>
      <c r="I10" s="60" t="str">
        <f>IF(COUNTA(D10:E10)&lt;&gt;2,"Row incomplete",IF(D10=E10,"Same information for beginning and end of observation period",""))</f>
        <v>Row incomplete</v>
      </c>
    </row>
    <row r="11" spans="1:10" ht="29.4" customHeight="1" thickBot="1" x14ac:dyDescent="0.35">
      <c r="B11" s="156">
        <v>150</v>
      </c>
      <c r="C11" s="157" t="s">
        <v>131</v>
      </c>
      <c r="D11" s="35"/>
      <c r="E11" s="36"/>
      <c r="F11" s="7"/>
      <c r="H11" s="32" t="str">
        <f>IF(OR(COUNTA(D11:E11)&lt;&gt;2,I11="Modelling approach not in line with reported number of facility grades or pools in row 130 (which is less or equal 20).",I11="Modelling approach not in line with reported number of facility grades or pools in row 130 (which is greater than 20)."),"NOT OK",IF('1.2'!D11&lt;&gt;E11,"WARNING","OK"))</f>
        <v>NOT OK</v>
      </c>
      <c r="I11" s="43" t="str">
        <f>IFERROR(IF(COUNTA(D11:E11)&lt;&gt;2,"Row incomplete",
IF(OR(AND(D11="More than 20 facility grades or pools (including continuous ELBE models)",COUNTA(D9),D9&lt;=20),
            AND(E11="More than 20 facility grades or pools (including continuous ELBE models)",COUNTA(E9),E9&lt;=20)),
"Modelling approach not in line with reported number of facility grades or pools in row 130 (which is less or equal 20).",
IF(OR(AND(D11="Less than or equal to 20 facility grades or pools",COUNTA(D9),D9&gt;20),
            AND(E11="Less than or equal to 20 facility grades or pools",COUNTA(E9),E9&gt;20)),
"Modelling approach not in line with reported number of facility grades or pools in row 130 (which is greater than 20).",
IF(D11&lt;&gt;E11,"Different modelling approaches",
"")))),"")</f>
        <v>Row incomplete</v>
      </c>
    </row>
    <row r="12" spans="1:10" ht="12.75" customHeight="1" x14ac:dyDescent="0.3">
      <c r="A12" s="115"/>
      <c r="B12" s="115"/>
      <c r="C12" s="115"/>
      <c r="D12" s="115"/>
      <c r="E12" s="115"/>
      <c r="F12" s="115"/>
      <c r="G12" s="115"/>
      <c r="H12" s="115"/>
      <c r="I12" s="115"/>
      <c r="J12" s="115"/>
    </row>
    <row r="13" spans="1:10" ht="14.4" hidden="1" customHeight="1" x14ac:dyDescent="0.3"/>
    <row r="14" spans="1:10" hidden="1" x14ac:dyDescent="0.3">
      <c r="D14" s="81" t="s">
        <v>223</v>
      </c>
    </row>
    <row r="15" spans="1:10" hidden="1" x14ac:dyDescent="0.3">
      <c r="D15" s="81" t="s">
        <v>224</v>
      </c>
    </row>
    <row r="16" spans="1:10" ht="14.4" hidden="1" customHeight="1" x14ac:dyDescent="0.3"/>
    <row r="17" spans="8:8" hidden="1" x14ac:dyDescent="0.3">
      <c r="H17" s="158"/>
    </row>
  </sheetData>
  <sheetProtection password="9BF7" sheet="1" objects="1" scenarios="1"/>
  <mergeCells count="4">
    <mergeCell ref="B2:F2"/>
    <mergeCell ref="B4:F4"/>
    <mergeCell ref="C5:C6"/>
    <mergeCell ref="H5:I5"/>
  </mergeCells>
  <conditionalFormatting sqref="H7:H11">
    <cfRule type="expression" dxfId="14" priority="7">
      <formula>H7="WARNING"</formula>
    </cfRule>
    <cfRule type="expression" dxfId="13" priority="8">
      <formula>H7="NOT OK"</formula>
    </cfRule>
    <cfRule type="expression" dxfId="12" priority="9">
      <formula>H7="OK"</formula>
    </cfRule>
  </conditionalFormatting>
  <dataValidations count="7">
    <dataValidation type="list" operator="greaterThanOrEqual" allowBlank="1" showInputMessage="1" showErrorMessage="1" error="Choose a list element._x000a_" sqref="D11">
      <formula1>$D$14:$D$15</formula1>
    </dataValidation>
    <dataValidation type="list" operator="greaterThanOrEqual" allowBlank="1" showInputMessage="1" showErrorMessage="1" error="Choose a list element. " sqref="E11">
      <formula1>$D$14:$D$15</formula1>
    </dataValidation>
    <dataValidation type="decimal" operator="greaterThanOrEqual" allowBlank="1" showInputMessage="1" showErrorMessage="1" error="Value should be non-negative" sqref="D12:E12 D7:E8">
      <formula1>0</formula1>
    </dataValidation>
    <dataValidation type="whole" operator="greaterThanOrEqual" allowBlank="1" showInputMessage="1" showErrorMessage="1" error="Value should be non-negative" sqref="D10:E10">
      <formula1>0</formula1>
    </dataValidation>
    <dataValidation type="whole" operator="greaterThanOrEqual" allowBlank="1" showInputMessage="1" showErrorMessage="1" error="Value should be non-negative integer._x000a_" sqref="D9">
      <formula1>0</formula1>
    </dataValidation>
    <dataValidation type="whole" operator="greaterThanOrEqual" allowBlank="1" showInputMessage="1" showErrorMessage="1" error="Value should be non-negative integer." sqref="E9">
      <formula1>0</formula1>
    </dataValidation>
    <dataValidation operator="greaterThanOrEqual" allowBlank="1" showInputMessage="1" showErrorMessage="1" error="Value should be non-negative" sqref="F7:F12"/>
  </dataValidations>
  <hyperlinks>
    <hyperlink ref="C8" location="Exposure_at_Default" display="EAD"/>
    <hyperlink ref="C7" location="Risk_Weighted_Exposure_Amount" display="RWA"/>
    <hyperlink ref="C11" location="Modelling_approach" display="Modelling approach "/>
    <hyperlink ref="C10" location="Number_of_facilities__application_portfolio" display="Number of facilities (application portfolio)"/>
    <hyperlink ref="C9" location="Number_of_Facility_Grades_or_Pools__K" display="Number of facility grades or pools"/>
  </hyperlinks>
  <printOptions horizontalCentered="1"/>
  <pageMargins left="0.23622047244094491" right="0.23622047244094491" top="0.74803149606299213" bottom="0.74803149606299213" header="0.31496062992125984" footer="0.31496062992125984"/>
  <pageSetup paperSize="9" orientation="landscape" r:id="rId1"/>
  <headerFooter>
    <oddFooter>&amp;A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BO29"/>
  <sheetViews>
    <sheetView zoomScaleNormal="100" zoomScaleSheetLayoutView="70" workbookViewId="0"/>
  </sheetViews>
  <sheetFormatPr defaultColWidth="0" defaultRowHeight="14.4" zeroHeight="1" x14ac:dyDescent="0.3"/>
  <cols>
    <col min="1" max="1" width="5.6640625" style="159" customWidth="1"/>
    <col min="2" max="2" width="8.88671875" style="159" customWidth="1"/>
    <col min="3" max="3" width="31.44140625" style="159" customWidth="1"/>
    <col min="4" max="4" width="45.5546875" style="159" customWidth="1"/>
    <col min="5" max="5" width="11.44140625" style="159" customWidth="1"/>
    <col min="6" max="7" width="16.6640625" style="159" customWidth="1"/>
    <col min="8" max="9" width="11.44140625" style="159" customWidth="1"/>
    <col min="10" max="11" width="16.6640625" style="159" customWidth="1"/>
    <col min="12" max="12" width="11.44140625" style="159" customWidth="1"/>
    <col min="13" max="14" width="16.6640625" style="159" customWidth="1"/>
    <col min="15" max="16" width="11.44140625" style="159" customWidth="1"/>
    <col min="17" max="18" width="16.6640625" style="159" customWidth="1"/>
    <col min="19" max="19" width="11.44140625" style="159" customWidth="1"/>
    <col min="20" max="21" width="16.6640625" style="159" customWidth="1"/>
    <col min="22" max="23" width="11.44140625" style="159" customWidth="1"/>
    <col min="24" max="25" width="16.6640625" style="159" customWidth="1"/>
    <col min="26" max="26" width="11.44140625" style="159" customWidth="1"/>
    <col min="27" max="28" width="16.6640625" style="159" customWidth="1"/>
    <col min="29" max="30" width="11.44140625" style="159" customWidth="1"/>
    <col min="31" max="32" width="16.6640625" style="159" customWidth="1"/>
    <col min="33" max="33" width="11.44140625" style="159" customWidth="1"/>
    <col min="34" max="35" width="16.6640625" style="159" customWidth="1"/>
    <col min="36" max="37" width="11.44140625" style="159" customWidth="1"/>
    <col min="38" max="39" width="16.6640625" style="159" customWidth="1"/>
    <col min="40" max="40" width="5.6640625" style="159" customWidth="1"/>
    <col min="41" max="41" width="14.33203125" style="159" customWidth="1"/>
    <col min="42" max="42" width="71.5546875" style="159" customWidth="1"/>
    <col min="43" max="43" width="14.33203125" style="159" customWidth="1"/>
    <col min="44" max="44" width="12.6640625" style="159" customWidth="1"/>
    <col min="45" max="45" width="14.33203125" style="159" customWidth="1"/>
    <col min="46" max="46" width="12.6640625" style="159" customWidth="1"/>
    <col min="47" max="47" width="14.33203125" style="159" customWidth="1"/>
    <col min="48" max="48" width="12.6640625" style="159" customWidth="1"/>
    <col min="49" max="49" width="14.33203125" style="159" customWidth="1"/>
    <col min="50" max="50" width="12.6640625" style="159" customWidth="1"/>
    <col min="51" max="51" width="14.33203125" style="159" customWidth="1"/>
    <col min="52" max="52" width="12.6640625" style="159" customWidth="1"/>
    <col min="53" max="53" width="5.6640625" style="159" customWidth="1"/>
    <col min="54" max="54" width="8.88671875" style="159" customWidth="1"/>
    <col min="55" max="55" width="17.6640625" style="159" hidden="1" customWidth="1"/>
    <col min="56" max="56" width="18.33203125" style="159" hidden="1" customWidth="1"/>
    <col min="57" max="58" width="17.88671875" style="159" hidden="1" customWidth="1"/>
    <col min="59" max="59" width="16.109375" style="159" hidden="1" customWidth="1"/>
    <col min="60" max="16384" width="8.88671875" style="159" hidden="1"/>
  </cols>
  <sheetData>
    <row r="1" spans="2:67" ht="12.75" customHeight="1" thickBot="1" x14ac:dyDescent="0.35"/>
    <row r="2" spans="2:67" ht="13.5" customHeight="1" thickBot="1" x14ac:dyDescent="0.35">
      <c r="B2" s="287" t="s">
        <v>177</v>
      </c>
      <c r="C2" s="288"/>
      <c r="D2" s="288"/>
      <c r="E2" s="288"/>
      <c r="F2" s="288"/>
      <c r="G2" s="288"/>
      <c r="H2" s="288"/>
      <c r="I2" s="288"/>
      <c r="J2" s="288"/>
      <c r="K2" s="288"/>
      <c r="L2" s="288"/>
      <c r="M2" s="288"/>
      <c r="N2" s="288"/>
      <c r="O2" s="288"/>
      <c r="P2" s="288"/>
      <c r="Q2" s="288"/>
      <c r="R2" s="288"/>
      <c r="S2" s="288"/>
      <c r="T2" s="288"/>
      <c r="U2" s="288"/>
      <c r="V2" s="288"/>
      <c r="W2" s="288"/>
      <c r="X2" s="288"/>
      <c r="Y2" s="288"/>
      <c r="Z2" s="288"/>
      <c r="AA2" s="288"/>
      <c r="AB2" s="288"/>
      <c r="AC2" s="288"/>
      <c r="AD2" s="288"/>
      <c r="AE2" s="288"/>
      <c r="AF2" s="288"/>
      <c r="AG2" s="289"/>
      <c r="AH2" s="289"/>
      <c r="AI2" s="289"/>
      <c r="AJ2" s="289"/>
      <c r="AK2" s="289"/>
      <c r="AL2" s="289"/>
      <c r="AM2" s="290"/>
    </row>
    <row r="3" spans="2:67" ht="12.75" customHeight="1" thickBot="1" x14ac:dyDescent="0.35"/>
    <row r="4" spans="2:67" ht="15" thickBot="1" x14ac:dyDescent="0.35">
      <c r="B4" s="247"/>
      <c r="C4" s="253"/>
      <c r="D4" s="282" t="s">
        <v>197</v>
      </c>
      <c r="E4" s="284" t="s">
        <v>116</v>
      </c>
      <c r="F4" s="284"/>
      <c r="G4" s="284"/>
      <c r="H4" s="284"/>
      <c r="I4" s="284"/>
      <c r="J4" s="285"/>
      <c r="K4" s="286"/>
      <c r="L4" s="293" t="s">
        <v>161</v>
      </c>
      <c r="M4" s="284"/>
      <c r="N4" s="284"/>
      <c r="O4" s="284"/>
      <c r="P4" s="284"/>
      <c r="Q4" s="284"/>
      <c r="R4" s="294"/>
      <c r="S4" s="293" t="s">
        <v>162</v>
      </c>
      <c r="T4" s="284"/>
      <c r="U4" s="284"/>
      <c r="V4" s="284"/>
      <c r="W4" s="284"/>
      <c r="X4" s="284"/>
      <c r="Y4" s="294"/>
      <c r="Z4" s="293" t="s">
        <v>163</v>
      </c>
      <c r="AA4" s="284"/>
      <c r="AB4" s="284"/>
      <c r="AC4" s="284"/>
      <c r="AD4" s="284"/>
      <c r="AE4" s="284"/>
      <c r="AF4" s="294"/>
      <c r="AG4" s="293" t="s">
        <v>164</v>
      </c>
      <c r="AH4" s="284"/>
      <c r="AI4" s="284"/>
      <c r="AJ4" s="284"/>
      <c r="AK4" s="284"/>
      <c r="AL4" s="284"/>
      <c r="AM4" s="294"/>
      <c r="AO4" s="239" t="s">
        <v>102</v>
      </c>
      <c r="AP4" s="295"/>
      <c r="AQ4" s="295"/>
      <c r="AR4" s="295"/>
      <c r="AS4" s="295"/>
      <c r="AT4" s="295"/>
      <c r="AU4" s="295"/>
      <c r="AV4" s="295"/>
      <c r="AW4" s="295"/>
      <c r="AX4" s="295"/>
      <c r="AY4" s="295"/>
      <c r="AZ4" s="296"/>
    </row>
    <row r="5" spans="2:67" ht="52.8" x14ac:dyDescent="0.3">
      <c r="B5" s="279"/>
      <c r="C5" s="254"/>
      <c r="D5" s="283"/>
      <c r="E5" s="160" t="s">
        <v>104</v>
      </c>
      <c r="F5" s="161" t="s">
        <v>158</v>
      </c>
      <c r="G5" s="162" t="s">
        <v>159</v>
      </c>
      <c r="H5" s="162" t="s">
        <v>20</v>
      </c>
      <c r="I5" s="162" t="s">
        <v>103</v>
      </c>
      <c r="J5" s="163" t="s">
        <v>114</v>
      </c>
      <c r="K5" s="164" t="s">
        <v>168</v>
      </c>
      <c r="L5" s="161" t="s">
        <v>104</v>
      </c>
      <c r="M5" s="161" t="s">
        <v>158</v>
      </c>
      <c r="N5" s="162" t="s">
        <v>159</v>
      </c>
      <c r="O5" s="162" t="s">
        <v>20</v>
      </c>
      <c r="P5" s="162" t="s">
        <v>103</v>
      </c>
      <c r="Q5" s="163" t="s">
        <v>114</v>
      </c>
      <c r="R5" s="164" t="s">
        <v>160</v>
      </c>
      <c r="S5" s="161" t="s">
        <v>104</v>
      </c>
      <c r="T5" s="161" t="s">
        <v>158</v>
      </c>
      <c r="U5" s="162" t="s">
        <v>159</v>
      </c>
      <c r="V5" s="162" t="s">
        <v>20</v>
      </c>
      <c r="W5" s="162" t="s">
        <v>103</v>
      </c>
      <c r="X5" s="163" t="s">
        <v>114</v>
      </c>
      <c r="Y5" s="164" t="s">
        <v>160</v>
      </c>
      <c r="Z5" s="161" t="s">
        <v>104</v>
      </c>
      <c r="AA5" s="161" t="s">
        <v>158</v>
      </c>
      <c r="AB5" s="162" t="s">
        <v>159</v>
      </c>
      <c r="AC5" s="162" t="s">
        <v>20</v>
      </c>
      <c r="AD5" s="162" t="s">
        <v>103</v>
      </c>
      <c r="AE5" s="163" t="s">
        <v>114</v>
      </c>
      <c r="AF5" s="164" t="s">
        <v>160</v>
      </c>
      <c r="AG5" s="161" t="s">
        <v>104</v>
      </c>
      <c r="AH5" s="161" t="s">
        <v>158</v>
      </c>
      <c r="AI5" s="162" t="s">
        <v>159</v>
      </c>
      <c r="AJ5" s="162" t="s">
        <v>20</v>
      </c>
      <c r="AK5" s="162" t="s">
        <v>103</v>
      </c>
      <c r="AL5" s="163" t="s">
        <v>114</v>
      </c>
      <c r="AM5" s="164" t="s">
        <v>160</v>
      </c>
      <c r="AO5" s="291" t="s">
        <v>44</v>
      </c>
      <c r="AP5" s="299" t="s">
        <v>45</v>
      </c>
      <c r="AQ5" s="297" t="s">
        <v>123</v>
      </c>
      <c r="AR5" s="298"/>
      <c r="AS5" s="297" t="s">
        <v>124</v>
      </c>
      <c r="AT5" s="298"/>
      <c r="AU5" s="297" t="s">
        <v>125</v>
      </c>
      <c r="AV5" s="298"/>
      <c r="AW5" s="297" t="s">
        <v>126</v>
      </c>
      <c r="AX5" s="298"/>
      <c r="AY5" s="297" t="s">
        <v>133</v>
      </c>
      <c r="AZ5" s="298"/>
    </row>
    <row r="6" spans="2:67" ht="15" customHeight="1" thickBot="1" x14ac:dyDescent="0.35">
      <c r="B6" s="280"/>
      <c r="C6" s="281"/>
      <c r="D6" s="165" t="s">
        <v>1</v>
      </c>
      <c r="E6" s="166" t="s">
        <v>2</v>
      </c>
      <c r="F6" s="167" t="s">
        <v>3</v>
      </c>
      <c r="G6" s="168" t="s">
        <v>4</v>
      </c>
      <c r="H6" s="168" t="s">
        <v>5</v>
      </c>
      <c r="I6" s="168" t="s">
        <v>6</v>
      </c>
      <c r="J6" s="167" t="s">
        <v>27</v>
      </c>
      <c r="K6" s="169" t="s">
        <v>28</v>
      </c>
      <c r="L6" s="167" t="s">
        <v>7</v>
      </c>
      <c r="M6" s="167" t="s">
        <v>42</v>
      </c>
      <c r="N6" s="168" t="s">
        <v>43</v>
      </c>
      <c r="O6" s="168" t="s">
        <v>46</v>
      </c>
      <c r="P6" s="168" t="s">
        <v>47</v>
      </c>
      <c r="Q6" s="167" t="s">
        <v>48</v>
      </c>
      <c r="R6" s="169" t="s">
        <v>49</v>
      </c>
      <c r="S6" s="167" t="s">
        <v>50</v>
      </c>
      <c r="T6" s="167" t="s">
        <v>9</v>
      </c>
      <c r="U6" s="168" t="s">
        <v>38</v>
      </c>
      <c r="V6" s="168" t="s">
        <v>74</v>
      </c>
      <c r="W6" s="168" t="s">
        <v>75</v>
      </c>
      <c r="X6" s="167" t="s">
        <v>76</v>
      </c>
      <c r="Y6" s="169" t="s">
        <v>77</v>
      </c>
      <c r="Z6" s="167" t="s">
        <v>105</v>
      </c>
      <c r="AA6" s="167" t="s">
        <v>86</v>
      </c>
      <c r="AB6" s="168" t="s">
        <v>87</v>
      </c>
      <c r="AC6" s="168" t="s">
        <v>88</v>
      </c>
      <c r="AD6" s="168" t="s">
        <v>89</v>
      </c>
      <c r="AE6" s="167" t="s">
        <v>106</v>
      </c>
      <c r="AF6" s="169" t="s">
        <v>107</v>
      </c>
      <c r="AG6" s="167" t="s">
        <v>108</v>
      </c>
      <c r="AH6" s="167" t="s">
        <v>117</v>
      </c>
      <c r="AI6" s="168" t="s">
        <v>118</v>
      </c>
      <c r="AJ6" s="168" t="s">
        <v>119</v>
      </c>
      <c r="AK6" s="168" t="s">
        <v>120</v>
      </c>
      <c r="AL6" s="167" t="s">
        <v>121</v>
      </c>
      <c r="AM6" s="169" t="s">
        <v>122</v>
      </c>
      <c r="AO6" s="292"/>
      <c r="AP6" s="300"/>
      <c r="AQ6" s="1" t="s">
        <v>132</v>
      </c>
      <c r="AR6" s="2" t="s">
        <v>44</v>
      </c>
      <c r="AS6" s="1" t="s">
        <v>132</v>
      </c>
      <c r="AT6" s="2" t="s">
        <v>44</v>
      </c>
      <c r="AU6" s="1" t="s">
        <v>132</v>
      </c>
      <c r="AV6" s="2" t="s">
        <v>44</v>
      </c>
      <c r="AW6" s="1" t="s">
        <v>132</v>
      </c>
      <c r="AX6" s="2" t="s">
        <v>44</v>
      </c>
      <c r="AY6" s="1" t="s">
        <v>132</v>
      </c>
      <c r="AZ6" s="2" t="s">
        <v>44</v>
      </c>
      <c r="BC6" s="170"/>
      <c r="BD6" s="159" t="s">
        <v>202</v>
      </c>
      <c r="BE6" s="159" t="s">
        <v>201</v>
      </c>
      <c r="BF6" s="159" t="s">
        <v>218</v>
      </c>
      <c r="BG6" s="159" t="s">
        <v>200</v>
      </c>
      <c r="BH6" s="159" t="s">
        <v>206</v>
      </c>
    </row>
    <row r="7" spans="2:67" x14ac:dyDescent="0.3">
      <c r="B7" s="171" t="s">
        <v>7</v>
      </c>
      <c r="C7" s="172" t="s">
        <v>8</v>
      </c>
      <c r="D7" s="173"/>
      <c r="E7" s="44"/>
      <c r="F7" s="46"/>
      <c r="G7" s="47"/>
      <c r="H7" s="46"/>
      <c r="I7" s="48"/>
      <c r="J7" s="49"/>
      <c r="K7" s="50"/>
      <c r="L7" s="44"/>
      <c r="M7" s="46"/>
      <c r="N7" s="46"/>
      <c r="O7" s="46"/>
      <c r="P7" s="48"/>
      <c r="Q7" s="49"/>
      <c r="R7" s="50"/>
      <c r="S7" s="44"/>
      <c r="T7" s="46"/>
      <c r="U7" s="47"/>
      <c r="V7" s="46"/>
      <c r="W7" s="48"/>
      <c r="X7" s="49"/>
      <c r="Y7" s="50"/>
      <c r="Z7" s="44"/>
      <c r="AA7" s="46"/>
      <c r="AB7" s="47"/>
      <c r="AC7" s="46"/>
      <c r="AD7" s="48"/>
      <c r="AE7" s="49"/>
      <c r="AF7" s="46"/>
      <c r="AG7" s="44"/>
      <c r="AH7" s="46"/>
      <c r="AI7" s="46"/>
      <c r="AJ7" s="46"/>
      <c r="AK7" s="48"/>
      <c r="AL7" s="49"/>
      <c r="AM7" s="50"/>
      <c r="AO7" s="202" t="str">
        <f>IFERROR(IF(OR(AR7="NOT OK",AT7="NOT OK",AV7="NOT OK",AX7="NOT OK",AZ7="NOT OK",AP7&lt;&gt;""),"NOT OK",IF(COUNTA(E7:AM7)=0,"","OK")),"")</f>
        <v>NOT OK</v>
      </c>
      <c r="AP7" s="203" t="str">
        <f>IFERROR(IF(ISBLANK(E7), "Please enter the number of facilities in column 020.", IF(BG7&lt;&gt;"",BG7,IF(AR7="NOT OK","The p-value of t-Test differs from ECB calculation (time of default).",
IF(AT7="NOT OK","The p-value of t-Test differs from ECB calculation (time of default + 1 year).",
IF(AV7="NOT OK","The p-value of t-Test differs from ECB calculation (time of default + 3 years).",
IF(AX7="NOT OK","The p-value of t-Test differs from ECB calculation (time of default + 5 years).",
IF(AZ7="NOT OK","The p-value of t-Test differs from ECB calculation (time of default + 7 years).",
IF(SUM(E9:E28)&lt;&gt;E7,"Cell E7 is not the sum of the facility grade/pool values.[ECB calculation: "&amp;SUM(E9:E28)&amp;"]",
IF(ABS(SUMPRODUCT(E9:E28,F9:F28)/E7-F7)&gt;0.00001,"Cell F7 is not a weighted average of the segment values.[ECB calculation: "&amp;ROUND(SUMPRODUCT(E9:E28,F9:F28)/E7,6)&amp;"]",
IF(ABS(SUMPRODUCT(E9:E28,G9:G28)/E7-G7)&gt;0.00001,"Cell G7 is not a weighted average of the segment values.[ECB calculation: "&amp;ROUND(SUMPRODUCT(E9:E28,G9:G28)/E7,6)&amp;"]",
IF(ABS(SUMPRODUCT(E9:E28,K9:K28)/E7-K7)&gt;0.00001,"Cell K7 is not a weighted average of the segment values.[ECB calculation: "&amp;ROUND(SUMPRODUCT(E9:E28,K9:K28)/E7,6)&amp;"]",
IF(SUM(L9:L28)&lt;&gt;L7,"Cell L7 is not the sum of the facility grade/pool values.[ECB calculation: "&amp;SUM(L9:L28)&amp;"]",
IF(ABS(SUMPRODUCT(L9:L28,M9:M28)/L7-M7)&gt;0.00001,"Cell M7 is not a weighted average of the segment values.[ECB calculation: "&amp;ROUND(SUMPRODUCT(L9:L28,M9:M28)/L7,6)&amp;"]",
IF(ABS(SUMPRODUCT(L9:L28,N9:N28)/L7-N7)&gt;0.00001,"Cell N7 is not a weighted average of the segment values.[ECB calculation: "&amp;ROUND(SUMPRODUCT(L9:L28,N9:N28)/L7,6)&amp;"]",
IF(ABS(SUMPRODUCT(L9:L28,R9:R28)/L7-R7)&gt;0.00001,"Cell R7 is not a weighted average of the segment values.[ECB calculation: "&amp;ROUND(SUMPRODUCT(L9:L28,R9:R28)/L7,6)&amp;"]",
IF(SUM(S9:S28)&lt;&gt;S7,"Cell S7 is not the sum of the facility grade/pool values.[ECB calculation: "&amp;SUM(S9:S28)&amp;"]",
IF(ABS(SUMPRODUCT(S9:S28,T9:T28)/S7-T7)&gt;0.00001,"Cell T7 is not a weighted average of the segment values.[ECB calculation: "&amp;ROUND(SUMPRODUCT(S9:S28,T9:T28)/S7,6)&amp;"]",
IF(ABS(SUMPRODUCT(S9:S28,U9:U28)/S7-U7)&gt;0.00001,"Cell U7 is not a weighted average of the segment values.[ECB calculation: "&amp;ROUND(SUMPRODUCT(S9:S28,U9:U28)/S7,6)&amp;"]",
IF(ABS(SUMPRODUCT(S9:S28,Y9:Y28)/S7-Y7)&gt;0.00001,"Cell Y7 is not a weighted average of the segment values.[ECB calculation: "&amp;ROUND(SUMPRODUCT(S9:S28,Y9:Y28)/S7,6)&amp;"]",
IF(SUM(Z9:Z28)&lt;&gt;Z7,"Cell Z7 is not the sum of the facility grade/pool values.[ECB calculation: "&amp;SUM(Z9:Z28)&amp;"]",
IF(ABS(SUMPRODUCT(Z9:Z28,AA9:AA28)/Z7-AA7)&gt;0.00001,"Cell AA7 is not a weighted average of the segment values.[ECB calculation: "&amp;ROUND(SUMPRODUCT(Z9:Z28,AA9:AA28)/Z7,6)&amp;"]",
IF(ABS(SUMPRODUCT(Z9:Z28,AB9:AB28)/Z7-AB7)&gt;0.00001,"Cell AB7 is not a weighted average of the segment values.[ECB calculation: "&amp;ROUND(SUMPRODUCT(Z9:Z28,AB9:AB28)/Z7,6)&amp;"]",
IF(ABS(SUMPRODUCT(Z9:Z28,AF9:AF28)/Z7-AF7)&gt;0.00001,"Cell AF7 is not a weighted average of the segment values.[ECB calculation: "&amp;ROUND(SUMPRODUCT(Z9:Z28,AF9:AF28)/Z7,6)&amp;"]",
IF(SUM(AG9:AG28)&lt;&gt;AG7,"Cell AG7 is not the sum of the facility grade/pool values.[ECB calculation: "&amp;SUM(AG9:AG28)&amp;"]",
IF(ABS(SUMPRODUCT(AG9:AG28,AH9:AH28)/AG7-AH7)&gt;0.00001,"Cell AH7 is not a weighted average of the segment values.[ECB calculation: "&amp;ROUND(SUMPRODUCT(AG9:AG28,AH9:AH28)/AG7,6)&amp;"]",
IF(ABS(SUMPRODUCT(AG9:AG28,AI9:AI28)/AG7-AI7)&gt;0.00001,"Cell AI7 is not a weighted average of the segment values.[ECB calculation: "&amp;ROUND(SUMPRODUCT(AG9:AG28,AI9:AI28)/AG7,6)&amp;"]",
IF(ABS(SUMPRODUCT(AG9:AG28,AM9:AM28)/AG7-AM7)&gt;0.00001,"Cell AM7 is not a weighted average of the segment values.[ECB calculation: "&amp;ROUND(SUMPRODUCT(AG9:AG28,AM9:AM28)/AG7,6)&amp;"]",""))))))))))))))))))))))))))),"")</f>
        <v>Please enter the number of facilities in column 020.</v>
      </c>
      <c r="AQ7" s="200" t="str">
        <f>IFERROR(
IF(COUNTA(F7:K7)=0,"",2*(1-_xlfn.T.DIST(ABS(SQRT(E7)*(G7-F7)/SQRT('2.0'!H7)),E7-1,TRUE))),"")</f>
        <v/>
      </c>
      <c r="AR7" s="9" t="str">
        <f>IFERROR(IF(COUNTA(E7:K7)=0,"",IF(ABS('2.0'!J7-AQ7)&gt;0.00001,"NOT OK","OK")),"")</f>
        <v/>
      </c>
      <c r="AS7" s="58" t="str">
        <f>IFERROR(
IF(COUNTA(L7:R7)=0,"",2*(1-_xlfn.T.DIST(ABS(SQRT(L7)*(N7-M7)/SQRT('2.0'!O7)),L7-1,TRUE))),"")</f>
        <v/>
      </c>
      <c r="AT7" s="9" t="str">
        <f>IFERROR(IF(COUNTA(L7:R7)=0,"",IF(ABS('2.0'!Q7-AS7)&gt;0.00001,"NOT OK","OK")),"")</f>
        <v/>
      </c>
      <c r="AU7" s="58" t="str">
        <f>IFERROR(
IF(COUNTA(S7:Y7)=0,"",2*(1-_xlfn.T.DIST(ABS(SQRT(S7)*(U7-T7)/SQRT('2.0'!V7)),S7-1,TRUE))),"")</f>
        <v/>
      </c>
      <c r="AV7" s="9" t="str">
        <f>IFERROR(IF(COUNTA(S7:Y7)=0,"",IF(ABS('2.0'!X7-AU7)&gt;0.00001,"NOT OK","OK")),"")</f>
        <v/>
      </c>
      <c r="AW7" s="58" t="str">
        <f>IFERROR(
IF(COUNTA(Z7:AF7)=0,"",2*(1-_xlfn.T.DIST(ABS(SQRT(Z7)*(AB7-AA7)/SQRT('2.0'!AC7)),Z7-1,TRUE))),"")</f>
        <v/>
      </c>
      <c r="AX7" s="9" t="str">
        <f>IFERROR(IF(COUNTA(Z7:AF7)=0,"",IF(ABS(AE7-'2.0'!AW7)&gt;0.00001,"NOT OK","OK")),"")</f>
        <v/>
      </c>
      <c r="AY7" s="58" t="str">
        <f>IFERROR(
IF(COUNTA(AG7:AM7)=0,"",2*(1-_xlfn.T.DIST(ABS(SQRT(AG7)*(AI7-AH7)/SQRT('2.0'!AJ7)),AG7-1,TRUE))),"")</f>
        <v/>
      </c>
      <c r="AZ7" s="9" t="str">
        <f>IFERROR(IF(COUNTA(AG7:AM7)=0,"",IF(ABS(AL7-'2.0'!AY7)&gt;0.00001,"NOT OK","OK")),"")</f>
        <v/>
      </c>
      <c r="BC7" s="170"/>
      <c r="BD7" s="174">
        <f>SUM(
OR(COUNTA(E7:K7)=7,AND(NOT(ISBLANK(E7)),'2.0'!E7=0),AND(E7=1,COUNTA(E7:K7)=4)),
OR(COUNTA(L7:R7)=7,AND(NOT(ISBLANK(L7)),L7=0),AND(L7=1,COUNTA(L7:R7)=4)),
OR(COUNTA(S7:Y7)=7,AND(NOT(ISBLANK(S7)),S7=0),AND(S7=1,COUNTA(S7:Y7)=4)),
OR(COUNTA(Z7:AF7)=7,AND(NOT(ISBLANK(Z7)),Z7=0),AND(Z7=1,COUNTA(Z7:AF7)=4)),
OR(COUNTA(AG7:AM7)=7,AND(NOT(ISBLANK(AG7)),AG7=0),AND(AG7=1,COUNTA(AG7:AM7)=4)))</f>
        <v>0</v>
      </c>
      <c r="BE7" s="174">
        <f>SUM(
COUNTA('2.0'!E7:K7)=0,
COUNTA(L7:R7)=0,
COUNTA(S7:Y7)=0,
COUNTA(Z7:AF7)=0,
COUNTA(AG7:AM7)=0)</f>
        <v>5</v>
      </c>
      <c r="BF7" s="174"/>
      <c r="BG7" s="174" t="str">
        <f>IF(AND(BD7+BE7=5),"","Row incomplete")</f>
        <v/>
      </c>
    </row>
    <row r="8" spans="2:67" ht="15" x14ac:dyDescent="0.25">
      <c r="B8" s="175"/>
      <c r="C8" s="176"/>
      <c r="D8" s="173"/>
      <c r="E8" s="173"/>
      <c r="F8" s="177"/>
      <c r="G8" s="178"/>
      <c r="H8" s="177"/>
      <c r="I8" s="177"/>
      <c r="J8" s="178"/>
      <c r="K8" s="179"/>
      <c r="L8" s="173"/>
      <c r="M8" s="177"/>
      <c r="N8" s="178"/>
      <c r="O8" s="177"/>
      <c r="P8" s="177"/>
      <c r="Q8" s="178"/>
      <c r="R8" s="179"/>
      <c r="S8" s="173"/>
      <c r="T8" s="177"/>
      <c r="U8" s="178"/>
      <c r="V8" s="177"/>
      <c r="W8" s="177"/>
      <c r="X8" s="178"/>
      <c r="Y8" s="179"/>
      <c r="Z8" s="173"/>
      <c r="AA8" s="177"/>
      <c r="AB8" s="178"/>
      <c r="AC8" s="177"/>
      <c r="AD8" s="177"/>
      <c r="AE8" s="178"/>
      <c r="AF8" s="179"/>
      <c r="AG8" s="173"/>
      <c r="AH8" s="177"/>
      <c r="AI8" s="178"/>
      <c r="AJ8" s="177"/>
      <c r="AK8" s="177"/>
      <c r="AL8" s="178"/>
      <c r="AM8" s="179"/>
      <c r="AO8" s="8"/>
      <c r="AP8" s="204"/>
      <c r="AQ8" s="200"/>
      <c r="AR8" s="9"/>
      <c r="AS8" s="58"/>
      <c r="AT8" s="9"/>
      <c r="AU8" s="58"/>
      <c r="AV8" s="9"/>
      <c r="AW8" s="58"/>
      <c r="AX8" s="9" t="str">
        <f>IFERROR(IF(COUNTA(Z8:AF8)=0,"",IF(AND(IFERROR(ABS((AE8-AW8)/AW8),1)&gt;0.00001,ABS('2.0'!AE8-AW8)&gt;0.000001),"NOT OK","OK")),"")</f>
        <v/>
      </c>
      <c r="AY8" s="58"/>
      <c r="AZ8" s="9" t="str">
        <f>IFERROR(IF(COUNTA(AG8:AM8)=0,"",IF(AND(IFERROR(ABS((AL8-AY8)/AY8),1)&gt;0.00001,ABS(AL8-'2.0'!AY8)&gt;0.000001),"NOT OK","OK")),"")</f>
        <v/>
      </c>
      <c r="BC8" s="180"/>
      <c r="BD8" s="181">
        <f>SUM(
OR(COUNTA(E8:K8)=7,AND(NOT(ISBLANK(E8)),E8=0),AND('2.0'!E8=1,COUNTA(E8:K8)=4)),
OR(COUNTA(L8:R8)=7,AND(NOT(ISBLANK(L8)),L8=0),AND(L8=1,COUNTA(L8:R8)=4)),
OR(COUNTA(S8:Y8)=7,AND(NOT(ISBLANK(S8)),S8=0),AND(S8=1,COUNTA(S8:Y8)=4)),
OR(COUNTA(Z8:AF8)=7,AND(NOT(ISBLANK(Z8)),Z8=0),AND(Z8=1,COUNTA(Z8:AF8)=4)),
OR(COUNTA(AG8:AM8)=7,AND(NOT(ISBLANK(AG8)),AG8=0),AND(AG8=1,COUNTA(AG8:AM8)=4)))</f>
        <v>0</v>
      </c>
      <c r="BE8" s="181">
        <f>SUM(
COUNTA('2.0'!E8:K8)=0,
COUNTA(L8:R8)=0,
COUNTA(S8:Y8)=0,
COUNTA(Z8:AF8)=0,
COUNTA(AG8:AM8)=0)</f>
        <v>5</v>
      </c>
      <c r="BF8" s="181"/>
      <c r="BG8" s="181" t="str">
        <f t="shared" ref="BG8" si="0">IF(OR(AND(BD8+BE8=5,D8&lt;&gt;""),AND(BE8=5,D8="")),"","Row incomplete")</f>
        <v/>
      </c>
      <c r="BN8" s="159" t="s">
        <v>219</v>
      </c>
    </row>
    <row r="9" spans="2:67" x14ac:dyDescent="0.3">
      <c r="B9" s="182" t="s">
        <v>10</v>
      </c>
      <c r="C9" s="183" t="s">
        <v>179</v>
      </c>
      <c r="D9" s="37"/>
      <c r="E9" s="28"/>
      <c r="F9" s="51"/>
      <c r="G9" s="51"/>
      <c r="H9" s="51"/>
      <c r="I9" s="51"/>
      <c r="J9" s="51"/>
      <c r="K9" s="52"/>
      <c r="L9" s="28"/>
      <c r="M9" s="51"/>
      <c r="N9" s="51"/>
      <c r="O9" s="51"/>
      <c r="P9" s="51"/>
      <c r="Q9" s="53"/>
      <c r="R9" s="54"/>
      <c r="S9" s="28"/>
      <c r="T9" s="51"/>
      <c r="U9" s="51"/>
      <c r="V9" s="51"/>
      <c r="W9" s="51"/>
      <c r="X9" s="53"/>
      <c r="Y9" s="54"/>
      <c r="Z9" s="28"/>
      <c r="AA9" s="51"/>
      <c r="AB9" s="51"/>
      <c r="AC9" s="51"/>
      <c r="AD9" s="51"/>
      <c r="AE9" s="53"/>
      <c r="AF9" s="54"/>
      <c r="AG9" s="28"/>
      <c r="AH9" s="51"/>
      <c r="AI9" s="51"/>
      <c r="AJ9" s="51"/>
      <c r="AK9" s="51"/>
      <c r="AL9" s="53"/>
      <c r="AM9" s="54"/>
      <c r="AO9" s="205" t="str">
        <f>IF(OR('2.0'!AR9="NOT OK",AT9="NOT OK",AV9="NOT OK",AX9="NOT OK",AZ9="NOT OK",AP9&lt;&gt;""),"NOT OK",IF(COUNTA(E9:AM9)=0,"","OK"))</f>
        <v/>
      </c>
      <c r="AP9" s="206" t="str">
        <f>IF(BG9&lt;&gt;"",'2.0'!BG9,IF(AND(COUNTA(E9:AM9)=0,BH9="yes"),"Row required",IF(AR9="NOT OK","The p-value of t-Test differs from ECB calculation (time of default).",
IF(AT9="NOT OK","The p-value of t-Test differs from ECB calculation (time of default + 1 year).",
IF(AV9="NOT OK","The p-value of t-Test differs from ECB calculation (time of default + 3 years).",
IF(AX9="NOT OK","The p-value of t-Test differs from ECB calculation (time of default + 5 years).",
IF(AZ9="NOT OK","The p-value of t-Test differs from ECB calculation (time of default + 7 years).",
IF(BN9="NOT OK",BO9,""))))))))</f>
        <v/>
      </c>
      <c r="AQ9" s="200" t="str">
        <f>IFERROR(
IF(COUNTA(F9:K9)=0,"",2*(1-_xlfn.T.DIST(ABS(SQRT(E9)*(G9-F9)/SQRT('2.0'!H9)),E9-1,TRUE))),"")</f>
        <v/>
      </c>
      <c r="AR9" s="9" t="str">
        <f>IFERROR(IF(COUNTA(E9:K9)=0,"",IF(ABS('2.0'!J9-AQ9)&gt;0.00001,"NOT OK","OK")),"")</f>
        <v/>
      </c>
      <c r="AS9" s="58" t="str">
        <f>IFERROR(
IF(COUNTA(L9:R9)=0,"",2*(1-_xlfn.T.DIST(ABS(SQRT(L9)*(N9-M9)/SQRT('2.0'!O9)),L9-1,TRUE))),"")</f>
        <v/>
      </c>
      <c r="AT9" s="9" t="str">
        <f>IFERROR(IF(COUNTA(L9:R9)=0,"",IF(ABS('2.0'!Q9-AS9)&gt;0.00001,"NOT OK","OK")),"")</f>
        <v/>
      </c>
      <c r="AU9" s="58" t="str">
        <f>IFERROR(
IF(COUNTA(S9:Y9)=0,"",2*(1-_xlfn.T.DIST(ABS(SQRT(S9)*(U9-T9)/SQRT('2.0'!V9)),S9-1,TRUE))),"")</f>
        <v/>
      </c>
      <c r="AV9" s="9" t="str">
        <f>IFERROR(IF(COUNTA(S9:Y9)=0,"",IF(ABS('2.0'!X9-AU9)&gt;0.00001,"NOT OK","OK")),"")</f>
        <v/>
      </c>
      <c r="AW9" s="58" t="str">
        <f>IFERROR(
IF(COUNTA(Z9:AF9)=0,"",2*(1-_xlfn.T.DIST(ABS(SQRT(Z9)*(AB9-AA9)/SQRT('2.0'!AC9)),Z9-1,TRUE))),"")</f>
        <v/>
      </c>
      <c r="AX9" s="9" t="str">
        <f>IFERROR(IF(COUNTA(Z9:AF9)=0,"",IF(ABS('2.0'!AE9-AW9)&gt;0.00001,"NOT OK","OK")),"")</f>
        <v/>
      </c>
      <c r="AY9" s="58" t="str">
        <f>IFERROR(
IF(COUNTA(AG9:AM9)=0,"",2*(1-_xlfn.T.DIST(ABS(SQRT(AG9)*(AI9-AH9)/SQRT('2.0'!AJ9)),AG9-1,TRUE))),"")</f>
        <v/>
      </c>
      <c r="AZ9" s="9" t="str">
        <f>IFERROR(IF(COUNTA(AG9:AM9)=0,"",IF(ABS(AL9-'2.0'!AY9)&gt;0.00001,"NOT OK","OK")),"")</f>
        <v/>
      </c>
      <c r="BC9" s="170"/>
      <c r="BD9" s="174">
        <f>SUM(
OR(COUNTA(E9:K9)=7,AND(NOT(ISBLANK(E9)),'2.0'!E9=0),AND(E9=1,COUNTA(E9:K9)=4)),
OR(COUNTA(L9:R9)=7,AND(NOT(ISBLANK(L9)),L9=0),AND(L9=1,COUNTA(L9:R9)=4)),
OR(COUNTA(S9:Y9)=7,AND(NOT(ISBLANK(S9)),S9=0),AND(S9=1,COUNTA(S9:Y9)=4)),
OR(COUNTA(Z9:AF9)=7,AND(NOT(ISBLANK(Z9)),Z9=0),AND(Z9=1,COUNTA(Z9:AF9)=4)),
OR(COUNTA(AG9:AM9)=7,AND(NOT(ISBLANK(AG9)),AG9=0),AND(AG9=1,COUNTA(AG9:AM9)=4)))</f>
        <v>0</v>
      </c>
      <c r="BE9" s="174">
        <f>SUM(
COUNTA('2.0'!E9:K9)=0,
COUNTA(L9:R9)=0,
COUNTA(S9:Y9)=0,
COUNTA(Z9:AF9)=0,
COUNTA(AG9:AM9)=0)</f>
        <v>5</v>
      </c>
      <c r="BF9" s="174">
        <f>COUNTIF('2.0'!E9,0)</f>
        <v>0</v>
      </c>
      <c r="BG9" s="174" t="str">
        <f>IF('1.2'!$E$11="less than or equal to 20 facility grades or pools",IF(OR(AND(BD9+BE9=5,D9&lt;&gt;"",BD9&gt;0),AND(BE9+BF9=5,D9="")),"","Row incomplete"),IF('1.2'!$E$11="more than 20 facility grades or pools (including continuous ELBE models)",IF(OR(AND(BD9+BE9=5,BD9&gt;0),AND(BE9+BF9=5)),"","Row incomplete"),""))</f>
        <v/>
      </c>
      <c r="BH9" s="159" t="str">
        <f>IF(AND('1.2'!$E$11="less than or equal to 20 facility grades or pools",'1.2'!$E$9&gt;0),
IF(BI9&lt;='1.2'!$E$9, "yes", "no"),
IF('1.2'!$E$11="more than 20 facility grades or pools (including continuous ELBE models)", "no","not known"))</f>
        <v>not known</v>
      </c>
      <c r="BI9" s="159">
        <v>1</v>
      </c>
      <c r="BN9" s="174" t="str">
        <f>IF(OR(AND('2.0'!E9=0,COUNTA(G9:J9)&gt;0),
AND(L9=0,COUNTA(N9:Q9)&gt;0),
AND(S9=0,COUNTA(U9:X9)&gt;0),
AND(Z9=0,COUNTA(AB9:AE9)&gt;0),
AND(AG9=0,COUNTA(AI9:AL9)&gt;0)),
"NOT OK","OK")</f>
        <v>OK</v>
      </c>
      <c r="BO9" s="174" t="str">
        <f>IF(AND('2.0'!E9=0,COUNTA(G9:J9)&gt;0),"As number of facilities at default date is zero please leave column G to J empty.",
IF(AND(L9=0,COUNTA(N9:Q9)&gt;0),"As number of facilities at default date + 1 year is zero please leave column N to Q empty.",
IF(AND(S9=0,COUNTA(U9:X9)&gt;0),"As number of facilities at default date + 3 years is zero please leave column U to X empty.",
IF(AND(Z9=0,COUNTA(AB9:AE9)&gt;0),"As number of facilities at default date + 5 years is zero please leave column AB to AE empty.",
IF(AND(AG9=0,COUNTA(AI9:AL9)&gt;0),"As number of facilities at default date + 7 years is zero please leave column AI to AL empty.","")))))</f>
        <v/>
      </c>
    </row>
    <row r="10" spans="2:67" x14ac:dyDescent="0.3">
      <c r="B10" s="184" t="s">
        <v>11</v>
      </c>
      <c r="C10" s="185" t="s">
        <v>180</v>
      </c>
      <c r="D10" s="38"/>
      <c r="E10" s="28"/>
      <c r="F10" s="51"/>
      <c r="G10" s="51"/>
      <c r="H10" s="51"/>
      <c r="I10" s="51"/>
      <c r="J10" s="51"/>
      <c r="K10" s="52"/>
      <c r="L10" s="28"/>
      <c r="M10" s="51"/>
      <c r="N10" s="51"/>
      <c r="O10" s="51"/>
      <c r="P10" s="51"/>
      <c r="Q10" s="53"/>
      <c r="R10" s="54"/>
      <c r="S10" s="28"/>
      <c r="T10" s="51"/>
      <c r="U10" s="51"/>
      <c r="V10" s="51"/>
      <c r="W10" s="51"/>
      <c r="X10" s="53"/>
      <c r="Y10" s="54"/>
      <c r="Z10" s="28"/>
      <c r="AA10" s="51"/>
      <c r="AB10" s="51"/>
      <c r="AC10" s="51"/>
      <c r="AD10" s="51"/>
      <c r="AE10" s="53"/>
      <c r="AF10" s="54"/>
      <c r="AG10" s="28"/>
      <c r="AH10" s="51"/>
      <c r="AI10" s="51"/>
      <c r="AJ10" s="51"/>
      <c r="AK10" s="51"/>
      <c r="AL10" s="53"/>
      <c r="AM10" s="54"/>
      <c r="AO10" s="205" t="str">
        <f>IF(OR('2.0'!AR10="NOT OK",AT10="NOT OK",AV10="NOT OK",AX10="NOT OK",AZ10="NOT OK",AP10&lt;&gt;""),"NOT OK",IF(COUNTA(E10:AM10)=0,"","OK"))</f>
        <v/>
      </c>
      <c r="AP10" s="206" t="str">
        <f>IF(BG10&lt;&gt;"",'2.0'!BG10,IF(AND(COUNTA(E10:AM10)=0,BH10="yes"),"Row required",IF(AR10="NOT OK","The p-value of t-Test differs from ECB calculation (time of default).",
IF(AT10="NOT OK","The p-value of t-Test differs from ECB calculation (time of default + 1 year).",
IF(AV10="NOT OK","The p-value of t-Test differs from ECB calculation (time of default + 3 years).",
IF(AX10="NOT OK","The p-value of t-Test differs from ECB calculation (time of default + 5 years).",
IF(AZ10="NOT OK","The p-value of t-Test differs from ECB calculation (time of default + 7 years).",
IF(BN10="NOT OK",BO10,""))))))))</f>
        <v/>
      </c>
      <c r="AQ10" s="200" t="str">
        <f>IFERROR(
IF(COUNTA(F10:K10)=0,"",2*(1-_xlfn.T.DIST(ABS(SQRT(E10)*(G10-F10)/SQRT('2.0'!H10)),E10-1,TRUE))),"")</f>
        <v/>
      </c>
      <c r="AR10" s="9" t="str">
        <f>IFERROR(IF(COUNTA(E10:K10)=0,"",IF(ABS('2.0'!J10-AQ10)&gt;0.00001,"NOT OK","OK")),"")</f>
        <v/>
      </c>
      <c r="AS10" s="58" t="str">
        <f>IFERROR(
IF(COUNTA(L10:R10)=0,"",2*(1-_xlfn.T.DIST(ABS(SQRT(L10)*(N10-M10)/SQRT('2.0'!O10)),L10-1,TRUE))),"")</f>
        <v/>
      </c>
      <c r="AT10" s="9" t="str">
        <f>IFERROR(IF(COUNTA(L10:R10)=0,"",IF(ABS('2.0'!Q10-AS10)&gt;0.00001,"NOT OK","OK")),"")</f>
        <v/>
      </c>
      <c r="AU10" s="58" t="str">
        <f>IFERROR(
IF(COUNTA(S10:Y10)=0,"",2*(1-_xlfn.T.DIST(ABS(SQRT(S10)*(U10-T10)/SQRT('2.0'!V10)),S10-1,TRUE))),"")</f>
        <v/>
      </c>
      <c r="AV10" s="9" t="str">
        <f>IFERROR(IF(COUNTA(S10:Y10)=0,"",IF(ABS('2.0'!X10-AU10)&gt;0.00001,"NOT OK","OK")),"")</f>
        <v/>
      </c>
      <c r="AW10" s="58" t="str">
        <f>IFERROR(
IF(COUNTA(Z10:AF10)=0,"",2*(1-_xlfn.T.DIST(ABS(SQRT(Z10)*(AB10-AA10)/SQRT('2.0'!AC10)),Z10-1,TRUE))),"")</f>
        <v/>
      </c>
      <c r="AX10" s="9" t="str">
        <f>IFERROR(IF(COUNTA(Z10:AF10)=0,"",IF(ABS('2.0'!AE10-AW10)&gt;0.00001,"NOT OK","OK")),"")</f>
        <v/>
      </c>
      <c r="AY10" s="58" t="str">
        <f>IFERROR(
IF(COUNTA(AG10:AM10)=0,"",2*(1-_xlfn.T.DIST(ABS(SQRT(AG10)*(AI10-AH10)/SQRT('2.0'!AJ10)),AG10-1,TRUE))),"")</f>
        <v/>
      </c>
      <c r="AZ10" s="9" t="str">
        <f>IFERROR(IF(COUNTA(AG10:AM10)=0,"",IF(ABS(AL10-'2.0'!AY10)&gt;0.00001,"NOT OK","OK")),"")</f>
        <v/>
      </c>
      <c r="BC10" s="170"/>
      <c r="BD10" s="174">
        <f>SUM(
OR(COUNTA(E10:K10)=7,AND(NOT(ISBLANK(E10)),'2.0'!E10=0),AND(E10=1,COUNTA(E10:K10)=4)),
OR(COUNTA(L10:R10)=7,AND(NOT(ISBLANK(L10)),L10=0),AND(L10=1,COUNTA(L10:R10)=4)),
OR(COUNTA(S10:Y10)=7,AND(NOT(ISBLANK(S10)),S10=0),AND(S10=1,COUNTA(S10:Y10)=4)),
OR(COUNTA(Z10:AF10)=7,AND(NOT(ISBLANK(Z10)),Z10=0),AND(Z10=1,COUNTA(Z10:AF10)=4)),
OR(COUNTA(AG10:AM10)=7,AND(NOT(ISBLANK(AG10)),AG10=0),AND(AG10=1,COUNTA(AG10:AM10)=4)))</f>
        <v>0</v>
      </c>
      <c r="BE10" s="174">
        <f>SUM(
COUNTA('2.0'!E10:K10)=0,
COUNTA(L10:R10)=0,
COUNTA(S10:Y10)=0,
COUNTA(Z10:AF10)=0,
COUNTA(AG10:AM10)=0)</f>
        <v>5</v>
      </c>
      <c r="BF10" s="174">
        <f>COUNTIF('2.0'!E10,0)</f>
        <v>0</v>
      </c>
      <c r="BG10" s="174" t="str">
        <f>IF('1.2'!$E$11="less than or equal to 20 facility grades or pools",IF(OR(AND(BD10+BE10=5,D10&lt;&gt;"",BD10&gt;0),AND(BE10+BF10=5,D10="")),"","Row incomplete"),IF('1.2'!$E$11="more than 20 facility grades or pools (including continuous ELBE models)",IF(OR(AND(BD10+BE10=5,BD10&gt;0),AND(BE10+BF10=5)),"","Row incomplete"),""))</f>
        <v/>
      </c>
      <c r="BH10" s="159" t="str">
        <f>IF(AND('1.2'!$E$11="less than or equal to 20 facility grades or pools",'1.2'!$E$9&gt;0),
IF(BI10&lt;='1.2'!$E$9, "yes", "no"),
IF('1.2'!$E$11="more than 20 facility grades or pools (including continuous ELBE models)", "no","not known"))</f>
        <v>not known</v>
      </c>
      <c r="BI10" s="159">
        <v>2</v>
      </c>
      <c r="BN10" s="174" t="str">
        <f>IF(OR(AND('2.0'!E10=0,COUNTA(G10:J10)&gt;0),
AND(L10=0,COUNTA(N10:Q10)&gt;0),
AND(S10=0,COUNTA(U10:X10)&gt;0),
AND(Z10=0,COUNTA(AB10:AE10)&gt;0),
AND(AG10=0,COUNTA(AI10:AL10)&gt;0)),
"NOT OK","OK")</f>
        <v>OK</v>
      </c>
      <c r="BO10" s="174" t="str">
        <f>IF(AND('2.0'!E10=0,COUNTA(G10:J10)&gt;0),"As number of facilities at default date is zero please leave column G to J empty.",
IF(AND(L10=0,COUNTA(N10:Q10)&gt;0),"As number of facilities at default date + 1 year is zero please leave column N to Q empty.",
IF(AND(S10=0,COUNTA(U10:X10)&gt;0),"As number of facilities at default date + 3 years is zero please leave column U to X empty.",
IF(AND(Z10=0,COUNTA(AB10:AE10)&gt;0),"As number of facilities at default date + 5 years is zero please leave column AB to AE empty.",
IF(AND(AG10=0,COUNTA(AI10:AL10)&gt;0),"As number of facilities at default date + 7 years is zero please leave column AI to AL empty.","")))))</f>
        <v/>
      </c>
    </row>
    <row r="11" spans="2:67" x14ac:dyDescent="0.3">
      <c r="B11" s="182" t="s">
        <v>12</v>
      </c>
      <c r="C11" s="185" t="s">
        <v>181</v>
      </c>
      <c r="D11" s="38"/>
      <c r="E11" s="28"/>
      <c r="F11" s="51"/>
      <c r="G11" s="51"/>
      <c r="H11" s="51"/>
      <c r="I11" s="51"/>
      <c r="J11" s="51"/>
      <c r="K11" s="52"/>
      <c r="L11" s="28"/>
      <c r="M11" s="51"/>
      <c r="N11" s="51"/>
      <c r="O11" s="51"/>
      <c r="P11" s="51"/>
      <c r="Q11" s="53"/>
      <c r="R11" s="54"/>
      <c r="S11" s="28"/>
      <c r="T11" s="51"/>
      <c r="U11" s="51"/>
      <c r="V11" s="51"/>
      <c r="W11" s="51"/>
      <c r="X11" s="53"/>
      <c r="Y11" s="54"/>
      <c r="Z11" s="28"/>
      <c r="AA11" s="51"/>
      <c r="AB11" s="51"/>
      <c r="AC11" s="51"/>
      <c r="AD11" s="51"/>
      <c r="AE11" s="53"/>
      <c r="AF11" s="54"/>
      <c r="AG11" s="28"/>
      <c r="AH11" s="51"/>
      <c r="AI11" s="51"/>
      <c r="AJ11" s="51"/>
      <c r="AK11" s="51"/>
      <c r="AL11" s="53"/>
      <c r="AM11" s="54"/>
      <c r="AO11" s="205" t="str">
        <f>IF(OR('2.0'!AR11="NOT OK",AT11="NOT OK",AV11="NOT OK",AX11="NOT OK",AZ11="NOT OK",AP11&lt;&gt;""),"NOT OK",IF(COUNTA(E11:AM11)=0,"","OK"))</f>
        <v/>
      </c>
      <c r="AP11" s="206" t="str">
        <f>IF(BG11&lt;&gt;"",'2.0'!BG11,IF(AND(COUNTA(E11:AM11)=0,BH11="yes"),"Row required",IF(AR11="NOT OK","The p-value of t-Test differs from ECB calculation (time of default).",
IF(AT11="NOT OK","The p-value of t-Test differs from ECB calculation (time of default + 1 year).",
IF(AV11="NOT OK","The p-value of t-Test differs from ECB calculation (time of default + 3 years).",
IF(AX11="NOT OK","The p-value of t-Test differs from ECB calculation (time of default + 5 years).",
IF(AZ11="NOT OK","The p-value of t-Test differs from ECB calculation (time of default + 7 years).",
IF(BN11="NOT OK",BO11,""))))))))</f>
        <v/>
      </c>
      <c r="AQ11" s="200" t="str">
        <f>IFERROR(
IF(COUNTA(F11:K11)=0,"",2*(1-_xlfn.T.DIST(ABS(SQRT(E11)*(G11-F11)/SQRT('2.0'!H11)),E11-1,TRUE))),"")</f>
        <v/>
      </c>
      <c r="AR11" s="9" t="str">
        <f>IFERROR(IF(COUNTA(E11:K11)=0,"",IF(ABS('2.0'!J11-AQ11)&gt;0.00001,"NOT OK","OK")),"")</f>
        <v/>
      </c>
      <c r="AS11" s="58" t="str">
        <f>IFERROR(
IF(COUNTA(L11:R11)=0,"",2*(1-_xlfn.T.DIST(ABS(SQRT(L11)*(N11-M11)/SQRT('2.0'!O11)),L11-1,TRUE))),"")</f>
        <v/>
      </c>
      <c r="AT11" s="9" t="str">
        <f>IFERROR(IF(COUNTA(L11:R11)=0,"",IF(ABS('2.0'!Q11-AS11)&gt;0.00001,"NOT OK","OK")),"")</f>
        <v/>
      </c>
      <c r="AU11" s="58" t="str">
        <f>IFERROR(
IF(COUNTA(S11:Y11)=0,"",2*(1-_xlfn.T.DIST(ABS(SQRT(S11)*(U11-T11)/SQRT('2.0'!V11)),S11-1,TRUE))),"")</f>
        <v/>
      </c>
      <c r="AV11" s="9" t="str">
        <f>IFERROR(IF(COUNTA(S11:Y11)=0,"",IF(ABS('2.0'!X11-AU11)&gt;0.00001,"NOT OK","OK")),"")</f>
        <v/>
      </c>
      <c r="AW11" s="58" t="str">
        <f>IFERROR(
IF(COUNTA(Z11:AF11)=0,"",2*(1-_xlfn.T.DIST(ABS(SQRT(Z11)*(AB11-AA11)/SQRT('2.0'!AC11)),Z11-1,TRUE))),"")</f>
        <v/>
      </c>
      <c r="AX11" s="9" t="str">
        <f>IFERROR(IF(COUNTA(Z11:AF11)=0,"",IF(ABS('2.0'!AE11-AW11)&gt;0.00001,"NOT OK","OK")),"")</f>
        <v/>
      </c>
      <c r="AY11" s="58" t="str">
        <f>IFERROR(
IF(COUNTA(AG11:AM11)=0,"",2*(1-_xlfn.T.DIST(ABS(SQRT(AG11)*(AI11-AH11)/SQRT('2.0'!AJ11)),AG11-1,TRUE))),"")</f>
        <v/>
      </c>
      <c r="AZ11" s="9" t="str">
        <f>IFERROR(IF(COUNTA(AG11:AM11)=0,"",IF(ABS(AL11-'2.0'!AY11)&gt;0.00001,"NOT OK","OK")),"")</f>
        <v/>
      </c>
      <c r="BC11" s="170"/>
      <c r="BD11" s="174">
        <f>SUM(
OR(COUNTA(E11:K11)=7,AND(NOT(ISBLANK(E11)),'2.0'!E11=0),AND(E11=1,COUNTA(E11:K11)=4)),
OR(COUNTA(L11:R11)=7,AND(NOT(ISBLANK(L11)),L11=0),AND(L11=1,COUNTA(L11:R11)=4)),
OR(COUNTA(S11:Y11)=7,AND(NOT(ISBLANK(S11)),S11=0),AND(S11=1,COUNTA(S11:Y11)=4)),
OR(COUNTA(Z11:AF11)=7,AND(NOT(ISBLANK(Z11)),Z11=0),AND(Z11=1,COUNTA(Z11:AF11)=4)),
OR(COUNTA(AG11:AM11)=7,AND(NOT(ISBLANK(AG11)),AG11=0),AND(AG11=1,COUNTA(AG11:AM11)=4)))</f>
        <v>0</v>
      </c>
      <c r="BE11" s="174">
        <f>SUM(
COUNTA('2.0'!E11:K11)=0,
COUNTA(L11:R11)=0,
COUNTA(S11:Y11)=0,
COUNTA(Z11:AF11)=0,
COUNTA(AG11:AM11)=0)</f>
        <v>5</v>
      </c>
      <c r="BF11" s="174">
        <f>COUNTIF('2.0'!E11,0)</f>
        <v>0</v>
      </c>
      <c r="BG11" s="174" t="str">
        <f>IF('1.2'!$E$11="less than or equal to 20 facility grades or pools",IF(OR(AND(BD11+BE11=5,D11&lt;&gt;"",BD11&gt;0),AND(BE11+BF11=5,D11="")),"","Row incomplete"),IF('1.2'!$E$11="more than 20 facility grades or pools (including continuous ELBE models)",IF(OR(AND(BD11+BE11=5,BD11&gt;0),AND(BE11+BF11=5)),"","Row incomplete"),""))</f>
        <v/>
      </c>
      <c r="BH11" s="159" t="str">
        <f>IF(AND('1.2'!$E$11="less than or equal to 20 facility grades or pools",'1.2'!$E$9&gt;0),
IF(BI11&lt;='1.2'!$E$9, "yes", "no"),
IF('1.2'!$E$11="more than 20 facility grades or pools (including continuous ELBE models)", "no","not known"))</f>
        <v>not known</v>
      </c>
      <c r="BI11" s="159">
        <v>3</v>
      </c>
      <c r="BN11" s="174" t="str">
        <f>IF(OR(AND('2.0'!E11=0,COUNTA(G11:J11)&gt;0),
AND(L11=0,COUNTA(N11:Q11)&gt;0),
AND(S11=0,COUNTA(U11:X11)&gt;0),
AND(Z11=0,COUNTA(AB11:AE11)&gt;0),
AND(AG11=0,COUNTA(AI11:AL11)&gt;0)),
"NOT OK","OK")</f>
        <v>OK</v>
      </c>
      <c r="BO11" s="174" t="str">
        <f>IF(AND('2.0'!E11=0,COUNTA(G11:J11)&gt;0),"As number of facilities at default date is zero please leave column G to J empty.",
IF(AND(L11=0,COUNTA(N11:Q11)&gt;0),"As number of facilities at default date + 1 year is zero please leave column N to Q empty.",
IF(AND(S11=0,COUNTA(U11:X11)&gt;0),"As number of facilities at default date + 3 years is zero please leave column U to X empty.",
IF(AND(Z11=0,COUNTA(AB11:AE11)&gt;0),"As number of facilities at default date + 5 years is zero please leave column AB to AE empty.",
IF(AND(AG11=0,COUNTA(AI11:AL11)&gt;0),"As number of facilities at default date + 7 years is zero please leave column AI to AL empty.","")))))</f>
        <v/>
      </c>
    </row>
    <row r="12" spans="2:67" x14ac:dyDescent="0.3">
      <c r="B12" s="184" t="s">
        <v>13</v>
      </c>
      <c r="C12" s="185" t="s">
        <v>182</v>
      </c>
      <c r="D12" s="38"/>
      <c r="E12" s="28"/>
      <c r="F12" s="51"/>
      <c r="G12" s="51"/>
      <c r="H12" s="51"/>
      <c r="I12" s="51"/>
      <c r="J12" s="51"/>
      <c r="K12" s="52"/>
      <c r="L12" s="28"/>
      <c r="M12" s="51"/>
      <c r="N12" s="51"/>
      <c r="O12" s="51"/>
      <c r="P12" s="51"/>
      <c r="Q12" s="53"/>
      <c r="R12" s="54"/>
      <c r="S12" s="28"/>
      <c r="T12" s="51"/>
      <c r="U12" s="51"/>
      <c r="V12" s="51"/>
      <c r="W12" s="51"/>
      <c r="X12" s="53"/>
      <c r="Y12" s="54"/>
      <c r="Z12" s="28"/>
      <c r="AA12" s="51"/>
      <c r="AB12" s="51"/>
      <c r="AC12" s="51"/>
      <c r="AD12" s="51"/>
      <c r="AE12" s="53"/>
      <c r="AF12" s="54"/>
      <c r="AG12" s="28"/>
      <c r="AH12" s="51"/>
      <c r="AI12" s="51"/>
      <c r="AJ12" s="51"/>
      <c r="AK12" s="51"/>
      <c r="AL12" s="53"/>
      <c r="AM12" s="54"/>
      <c r="AO12" s="205" t="str">
        <f>IF(OR('2.0'!AR12="NOT OK",AT12="NOT OK",AV12="NOT OK",AX12="NOT OK",AZ12="NOT OK",AP12&lt;&gt;""),"NOT OK",IF(COUNTA(E12:AM12)=0,"","OK"))</f>
        <v/>
      </c>
      <c r="AP12" s="206" t="str">
        <f>IF(BG12&lt;&gt;"",'2.0'!BG12,IF(AND(COUNTA(E12:AM12)=0,BH12="yes"),"Row required",IF(AR12="NOT OK","The p-value of t-Test differs from ECB calculation (time of default).",
IF(AT12="NOT OK","The p-value of t-Test differs from ECB calculation (time of default + 1 year).",
IF(AV12="NOT OK","The p-value of t-Test differs from ECB calculation (time of default + 3 years).",
IF(AX12="NOT OK","The p-value of t-Test differs from ECB calculation (time of default + 5 years).",
IF(AZ12="NOT OK","The p-value of t-Test differs from ECB calculation (time of default + 7 years).",
IF(BN12="NOT OK",BO12,""))))))))</f>
        <v/>
      </c>
      <c r="AQ12" s="200" t="str">
        <f>IFERROR(
IF(COUNTA(F12:K12)=0,"",2*(1-_xlfn.T.DIST(ABS(SQRT(E12)*(G12-F12)/SQRT('2.0'!H12)),E12-1,TRUE))),"")</f>
        <v/>
      </c>
      <c r="AR12" s="9" t="str">
        <f>IFERROR(IF(COUNTA(E12:K12)=0,"",IF(ABS('2.0'!J12-AQ12)&gt;0.00001,"NOT OK","OK")),"")</f>
        <v/>
      </c>
      <c r="AS12" s="58" t="str">
        <f>IFERROR(
IF(COUNTA(L12:R12)=0,"",2*(1-_xlfn.T.DIST(ABS(SQRT(L12)*(N12-M12)/SQRT('2.0'!O12)),L12-1,TRUE))),"")</f>
        <v/>
      </c>
      <c r="AT12" s="9" t="str">
        <f>IFERROR(IF(COUNTA(L12:R12)=0,"",IF(ABS('2.0'!Q12-AS12)&gt;0.00001,"NOT OK","OK")),"")</f>
        <v/>
      </c>
      <c r="AU12" s="58" t="str">
        <f>IFERROR(
IF(COUNTA(S12:Y12)=0,"",2*(1-_xlfn.T.DIST(ABS(SQRT(S12)*(U12-T12)/SQRT('2.0'!V12)),S12-1,TRUE))),"")</f>
        <v/>
      </c>
      <c r="AV12" s="9" t="str">
        <f>IFERROR(IF(COUNTA(S12:Y12)=0,"",IF(ABS('2.0'!X12-AU12)&gt;0.00001,"NOT OK","OK")),"")</f>
        <v/>
      </c>
      <c r="AW12" s="58" t="str">
        <f>IFERROR(
IF(COUNTA(Z12:AF12)=0,"",2*(1-_xlfn.T.DIST(ABS(SQRT(Z12)*(AB12-AA12)/SQRT('2.0'!AC12)),Z12-1,TRUE))),"")</f>
        <v/>
      </c>
      <c r="AX12" s="9" t="str">
        <f>IFERROR(IF(COUNTA(Z12:AF12)=0,"",IF(ABS('2.0'!AE12-AW12)&gt;0.00001,"NOT OK","OK")),"")</f>
        <v/>
      </c>
      <c r="AY12" s="58" t="str">
        <f>IFERROR(
IF(COUNTA(AG12:AM12)=0,"",2*(1-_xlfn.T.DIST(ABS(SQRT(AG12)*(AI12-AH12)/SQRT('2.0'!AJ12)),AG12-1,TRUE))),"")</f>
        <v/>
      </c>
      <c r="AZ12" s="9" t="str">
        <f>IFERROR(IF(COUNTA(AG12:AM12)=0,"",IF(ABS(AL12-'2.0'!AY12)&gt;0.00001,"NOT OK","OK")),"")</f>
        <v/>
      </c>
      <c r="BC12" s="170"/>
      <c r="BD12" s="174">
        <f>SUM(
OR(COUNTA(E12:K12)=7,AND(NOT(ISBLANK(E12)),'2.0'!E12=0),AND(E12=1,COUNTA(E12:K12)=4)),
OR(COUNTA(L12:R12)=7,AND(NOT(ISBLANK(L12)),L12=0),AND(L12=1,COUNTA(L12:R12)=4)),
OR(COUNTA(S12:Y12)=7,AND(NOT(ISBLANK(S12)),S12=0),AND(S12=1,COUNTA(S12:Y12)=4)),
OR(COUNTA(Z12:AF12)=7,AND(NOT(ISBLANK(Z12)),Z12=0),AND(Z12=1,COUNTA(Z12:AF12)=4)),
OR(COUNTA(AG12:AM12)=7,AND(NOT(ISBLANK(AG12)),AG12=0),AND(AG12=1,COUNTA(AG12:AM12)=4)))</f>
        <v>0</v>
      </c>
      <c r="BE12" s="174">
        <f>SUM(
COUNTA('2.0'!E12:K12)=0,
COUNTA(L12:R12)=0,
COUNTA(S12:Y12)=0,
COUNTA(Z12:AF12)=0,
COUNTA(AG12:AM12)=0)</f>
        <v>5</v>
      </c>
      <c r="BF12" s="174">
        <f>COUNTIF('2.0'!E12,0)</f>
        <v>0</v>
      </c>
      <c r="BG12" s="174" t="str">
        <f>IF('1.2'!$E$11="less than or equal to 20 facility grades or pools",IF(OR(AND(BD12+BE12=5,D12&lt;&gt;"",BD12&gt;0),AND(BE12+BF12=5,D12="")),"","Row incomplete"),IF('1.2'!$E$11="more than 20 facility grades or pools (including continuous ELBE models)",IF(OR(AND(BD12+BE12=5,BD12&gt;0),AND(BE12+BF12=5)),"","Row incomplete"),""))</f>
        <v/>
      </c>
      <c r="BH12" s="159" t="str">
        <f>IF(AND('1.2'!$E$11="less than or equal to 20 facility grades or pools",'1.2'!$E$9&gt;0),
IF(BI12&lt;='1.2'!$E$9, "yes", "no"),
IF('1.2'!$E$11="more than 20 facility grades or pools (including continuous ELBE models)", "no","not known"))</f>
        <v>not known</v>
      </c>
      <c r="BI12" s="159">
        <v>4</v>
      </c>
      <c r="BN12" s="174" t="str">
        <f>IF(OR(AND('2.0'!E12=0,COUNTA(G12:J12)&gt;0),
AND(L12=0,COUNTA(N12:Q12)&gt;0),
AND(S12=0,COUNTA(U12:X12)&gt;0),
AND(Z12=0,COUNTA(AB12:AE12)&gt;0),
AND(AG12=0,COUNTA(AI12:AL12)&gt;0)),
"NOT OK","OK")</f>
        <v>OK</v>
      </c>
      <c r="BO12" s="174" t="str">
        <f>IF(AND('2.0'!E12=0,COUNTA(G12:J12)&gt;0),"As number of facilities at default date is zero please leave column G to J empty.",
IF(AND(L12=0,COUNTA(N12:Q12)&gt;0),"As number of facilities at default date + 1 year is zero please leave column N to Q empty.",
IF(AND(S12=0,COUNTA(U12:X12)&gt;0),"As number of facilities at default date + 3 years is zero please leave column U to X empty.",
IF(AND(Z12=0,COUNTA(AB12:AE12)&gt;0),"As number of facilities at default date + 5 years is zero please leave column AB to AE empty.",
IF(AND(AG12=0,COUNTA(AI12:AL12)&gt;0),"As number of facilities at default date + 7 years is zero please leave column AI to AL empty.","")))))</f>
        <v/>
      </c>
    </row>
    <row r="13" spans="2:67" x14ac:dyDescent="0.3">
      <c r="B13" s="182" t="s">
        <v>14</v>
      </c>
      <c r="C13" s="185" t="s">
        <v>183</v>
      </c>
      <c r="D13" s="38"/>
      <c r="E13" s="28"/>
      <c r="F13" s="51"/>
      <c r="G13" s="51"/>
      <c r="H13" s="51"/>
      <c r="I13" s="51"/>
      <c r="J13" s="51"/>
      <c r="K13" s="52"/>
      <c r="L13" s="28"/>
      <c r="M13" s="51"/>
      <c r="N13" s="51"/>
      <c r="O13" s="51"/>
      <c r="P13" s="51"/>
      <c r="Q13" s="53"/>
      <c r="R13" s="54"/>
      <c r="S13" s="28"/>
      <c r="T13" s="51"/>
      <c r="U13" s="51"/>
      <c r="V13" s="51"/>
      <c r="W13" s="51"/>
      <c r="X13" s="53"/>
      <c r="Y13" s="54"/>
      <c r="Z13" s="28"/>
      <c r="AA13" s="51"/>
      <c r="AB13" s="51"/>
      <c r="AC13" s="51"/>
      <c r="AD13" s="51"/>
      <c r="AE13" s="53"/>
      <c r="AF13" s="54"/>
      <c r="AG13" s="28"/>
      <c r="AH13" s="51"/>
      <c r="AI13" s="51"/>
      <c r="AJ13" s="51"/>
      <c r="AK13" s="51"/>
      <c r="AL13" s="53"/>
      <c r="AM13" s="54"/>
      <c r="AO13" s="205" t="str">
        <f>IF(OR('2.0'!AR13="NOT OK",AT13="NOT OK",AV13="NOT OK",AX13="NOT OK",AZ13="NOT OK",AP13&lt;&gt;""),"NOT OK",IF(COUNTA(E13:AM13)=0,"","OK"))</f>
        <v/>
      </c>
      <c r="AP13" s="206" t="str">
        <f>IF(BG13&lt;&gt;"",'2.0'!BG13,IF(AND(COUNTA(E13:AM13)=0,BH13="yes"),"Row required",IF(AR13="NOT OK","The p-value of t-Test differs from ECB calculation (time of default).",
IF(AT13="NOT OK","The p-value of t-Test differs from ECB calculation (time of default + 1 year).",
IF(AV13="NOT OK","The p-value of t-Test differs from ECB calculation (time of default + 3 years).",
IF(AX13="NOT OK","The p-value of t-Test differs from ECB calculation (time of default + 5 years).",
IF(AZ13="NOT OK","The p-value of t-Test differs from ECB calculation (time of default + 7 years).",
IF(BN13="NOT OK",BO13,""))))))))</f>
        <v/>
      </c>
      <c r="AQ13" s="200" t="str">
        <f>IFERROR(
IF(COUNTA(F13:K13)=0,"",2*(1-_xlfn.T.DIST(ABS(SQRT(E13)*(G13-F13)/SQRT('2.0'!H13)),E13-1,TRUE))),"")</f>
        <v/>
      </c>
      <c r="AR13" s="9" t="str">
        <f>IFERROR(IF(COUNTA(E13:K13)=0,"",IF(ABS('2.0'!J13-AQ13)&gt;0.00001,"NOT OK","OK")),"")</f>
        <v/>
      </c>
      <c r="AS13" s="58" t="str">
        <f>IFERROR(
IF(COUNTA(L13:R13)=0,"",2*(1-_xlfn.T.DIST(ABS(SQRT(L13)*(N13-M13)/SQRT('2.0'!O13)),L13-1,TRUE))),"")</f>
        <v/>
      </c>
      <c r="AT13" s="9" t="str">
        <f>IFERROR(IF(COUNTA(L13:R13)=0,"",IF(ABS('2.0'!Q13-AS13)&gt;0.00001,"NOT OK","OK")),"")</f>
        <v/>
      </c>
      <c r="AU13" s="58" t="str">
        <f>IFERROR(
IF(COUNTA(S13:Y13)=0,"",2*(1-_xlfn.T.DIST(ABS(SQRT(S13)*(U13-T13)/SQRT('2.0'!V13)),S13-1,TRUE))),"")</f>
        <v/>
      </c>
      <c r="AV13" s="9" t="str">
        <f>IFERROR(IF(COUNTA(S13:Y13)=0,"",IF(ABS('2.0'!X13-AU13)&gt;0.00001,"NOT OK","OK")),"")</f>
        <v/>
      </c>
      <c r="AW13" s="58" t="str">
        <f>IFERROR(
IF(COUNTA(Z13:AF13)=0,"",2*(1-_xlfn.T.DIST(ABS(SQRT(Z13)*(AB13-AA13)/SQRT('2.0'!AC13)),Z13-1,TRUE))),"")</f>
        <v/>
      </c>
      <c r="AX13" s="9" t="str">
        <f>IFERROR(IF(COUNTA(Z13:AF13)=0,"",IF(ABS('2.0'!AE13-AW13)&gt;0.00001,"NOT OK","OK")),"")</f>
        <v/>
      </c>
      <c r="AY13" s="58" t="str">
        <f>IFERROR(
IF(COUNTA(AG13:AM13)=0,"",2*(1-_xlfn.T.DIST(ABS(SQRT(AG13)*(AI13-AH13)/SQRT('2.0'!AJ13)),AG13-1,TRUE))),"")</f>
        <v/>
      </c>
      <c r="AZ13" s="9" t="str">
        <f>IFERROR(IF(COUNTA(AG13:AM13)=0,"",IF(ABS(AL13-'2.0'!AY13)&gt;0.00001,"NOT OK","OK")),"")</f>
        <v/>
      </c>
      <c r="BC13" s="170"/>
      <c r="BD13" s="174">
        <f>SUM(
OR(COUNTA(E13:K13)=7,AND(NOT(ISBLANK(E13)),'2.0'!E13=0),AND(E13=1,COUNTA(E13:K13)=4)),
OR(COUNTA(L13:R13)=7,AND(NOT(ISBLANK(L13)),L13=0),AND(L13=1,COUNTA(L13:R13)=4)),
OR(COUNTA(S13:Y13)=7,AND(NOT(ISBLANK(S13)),S13=0),AND(S13=1,COUNTA(S13:Y13)=4)),
OR(COUNTA(Z13:AF13)=7,AND(NOT(ISBLANK(Z13)),Z13=0),AND(Z13=1,COUNTA(Z13:AF13)=4)),
OR(COUNTA(AG13:AM13)=7,AND(NOT(ISBLANK(AG13)),AG13=0),AND(AG13=1,COUNTA(AG13:AM13)=4)))</f>
        <v>0</v>
      </c>
      <c r="BE13" s="174">
        <f>SUM(
COUNTA('2.0'!E13:K13)=0,
COUNTA(L13:R13)=0,
COUNTA(S13:Y13)=0,
COUNTA(Z13:AF13)=0,
COUNTA(AG13:AM13)=0)</f>
        <v>5</v>
      </c>
      <c r="BF13" s="174">
        <f>COUNTIF('2.0'!E13,0)</f>
        <v>0</v>
      </c>
      <c r="BG13" s="174" t="str">
        <f>IF('1.2'!$E$11="less than or equal to 20 facility grades or pools",IF(OR(AND(BD13+BE13=5,D13&lt;&gt;"",BD13&gt;0),AND(BE13+BF13=5,D13="")),"","Row incomplete"),IF('1.2'!$E$11="more than 20 facility grades or pools (including continuous ELBE models)",IF(OR(AND(BD13+BE13=5,BD13&gt;0),AND(BE13+BF13=5)),"","Row incomplete"),""))</f>
        <v/>
      </c>
      <c r="BH13" s="159" t="str">
        <f>IF(AND('1.2'!$E$11="less than or equal to 20 facility grades or pools",'1.2'!$E$9&gt;0),
IF(BI13&lt;='1.2'!$E$9, "yes", "no"),
IF('1.2'!$E$11="more than 20 facility grades or pools (including continuous ELBE models)", "no","not known"))</f>
        <v>not known</v>
      </c>
      <c r="BI13" s="159">
        <v>5</v>
      </c>
      <c r="BN13" s="174" t="str">
        <f>IF(OR(AND('2.0'!E13=0,COUNTA(G13:J13)&gt;0),
AND(L13=0,COUNTA(N13:Q13)&gt;0),
AND(S13=0,COUNTA(U13:X13)&gt;0),
AND(Z13=0,COUNTA(AB13:AE13)&gt;0),
AND(AG13=0,COUNTA(AI13:AL13)&gt;0)),
"NOT OK","OK")</f>
        <v>OK</v>
      </c>
      <c r="BO13" s="174" t="str">
        <f>IF(AND('2.0'!E13=0,COUNTA(G13:J13)&gt;0),"As number of facilities at default date is zero please leave column G to J empty.",
IF(AND(L13=0,COUNTA(N13:Q13)&gt;0),"As number of facilities at default date + 1 year is zero please leave column N to Q empty.",
IF(AND(S13=0,COUNTA(U13:X13)&gt;0),"As number of facilities at default date + 3 years is zero please leave column U to X empty.",
IF(AND(Z13=0,COUNTA(AB13:AE13)&gt;0),"As number of facilities at default date + 5 years is zero please leave column AB to AE empty.",
IF(AND(AG13=0,COUNTA(AI13:AL13)&gt;0),"As number of facilities at default date + 7 years is zero please leave column AI to AL empty.","")))))</f>
        <v/>
      </c>
    </row>
    <row r="14" spans="2:67" x14ac:dyDescent="0.3">
      <c r="B14" s="184" t="s">
        <v>15</v>
      </c>
      <c r="C14" s="185" t="s">
        <v>184</v>
      </c>
      <c r="D14" s="38"/>
      <c r="E14" s="28"/>
      <c r="F14" s="51"/>
      <c r="G14" s="51"/>
      <c r="H14" s="51"/>
      <c r="I14" s="51"/>
      <c r="J14" s="51"/>
      <c r="K14" s="52"/>
      <c r="L14" s="28"/>
      <c r="M14" s="51"/>
      <c r="N14" s="51"/>
      <c r="O14" s="51"/>
      <c r="P14" s="51"/>
      <c r="Q14" s="53"/>
      <c r="R14" s="54"/>
      <c r="S14" s="28"/>
      <c r="T14" s="51"/>
      <c r="U14" s="51"/>
      <c r="V14" s="51"/>
      <c r="W14" s="51"/>
      <c r="X14" s="53"/>
      <c r="Y14" s="54"/>
      <c r="Z14" s="28"/>
      <c r="AA14" s="51"/>
      <c r="AB14" s="51"/>
      <c r="AC14" s="51"/>
      <c r="AD14" s="51"/>
      <c r="AE14" s="53"/>
      <c r="AF14" s="54"/>
      <c r="AG14" s="28"/>
      <c r="AH14" s="51"/>
      <c r="AI14" s="51"/>
      <c r="AJ14" s="51"/>
      <c r="AK14" s="51"/>
      <c r="AL14" s="53"/>
      <c r="AM14" s="54"/>
      <c r="AO14" s="205" t="str">
        <f>IF(OR('2.0'!AR14="NOT OK",AT14="NOT OK",AV14="NOT OK",AX14="NOT OK",AZ14="NOT OK",AP14&lt;&gt;""),"NOT OK",IF(COUNTA(E14:AM14)=0,"","OK"))</f>
        <v/>
      </c>
      <c r="AP14" s="206" t="str">
        <f>IF(BG14&lt;&gt;"",'2.0'!BG14,IF(AND(COUNTA(E14:AM14)=0,BH14="yes"),"Row required",IF(AR14="NOT OK","The p-value of t-Test differs from ECB calculation (time of default).",
IF(AT14="NOT OK","The p-value of t-Test differs from ECB calculation (time of default + 1 year).",
IF(AV14="NOT OK","The p-value of t-Test differs from ECB calculation (time of default + 3 years).",
IF(AX14="NOT OK","The p-value of t-Test differs from ECB calculation (time of default + 5 years).",
IF(AZ14="NOT OK","The p-value of t-Test differs from ECB calculation (time of default + 7 years).",
IF(BN14="NOT OK",BO14,""))))))))</f>
        <v/>
      </c>
      <c r="AQ14" s="200" t="str">
        <f>IFERROR(
IF(COUNTA(F14:K14)=0,"",2*(1-_xlfn.T.DIST(ABS(SQRT(E14)*(G14-F14)/SQRT('2.0'!H14)),E14-1,TRUE))),"")</f>
        <v/>
      </c>
      <c r="AR14" s="9" t="str">
        <f>IFERROR(IF(COUNTA(E14:K14)=0,"",IF(ABS('2.0'!J14-AQ14)&gt;0.00001,"NOT OK","OK")),"")</f>
        <v/>
      </c>
      <c r="AS14" s="58" t="str">
        <f>IFERROR(
IF(COUNTA(L14:R14)=0,"",2*(1-_xlfn.T.DIST(ABS(SQRT(L14)*(N14-M14)/SQRT('2.0'!O14)),L14-1,TRUE))),"")</f>
        <v/>
      </c>
      <c r="AT14" s="9" t="str">
        <f>IFERROR(IF(COUNTA(L14:R14)=0,"",IF(ABS('2.0'!Q14-AS14)&gt;0.00001,"NOT OK","OK")),"")</f>
        <v/>
      </c>
      <c r="AU14" s="58" t="str">
        <f>IFERROR(
IF(COUNTA(S14:Y14)=0,"",2*(1-_xlfn.T.DIST(ABS(SQRT(S14)*(U14-T14)/SQRT('2.0'!V14)),S14-1,TRUE))),"")</f>
        <v/>
      </c>
      <c r="AV14" s="9" t="str">
        <f>IFERROR(IF(COUNTA(S14:Y14)=0,"",IF(ABS('2.0'!X14-AU14)&gt;0.00001,"NOT OK","OK")),"")</f>
        <v/>
      </c>
      <c r="AW14" s="58" t="str">
        <f>IFERROR(
IF(COUNTA(Z14:AF14)=0,"",2*(1-_xlfn.T.DIST(ABS(SQRT(Z14)*(AB14-AA14)/SQRT('2.0'!AC14)),Z14-1,TRUE))),"")</f>
        <v/>
      </c>
      <c r="AX14" s="9" t="str">
        <f>IFERROR(IF(COUNTA(Z14:AF14)=0,"",IF(ABS('2.0'!AE14-AW14)&gt;0.00001,"NOT OK","OK")),"")</f>
        <v/>
      </c>
      <c r="AY14" s="58" t="str">
        <f>IFERROR(
IF(COUNTA(AG14:AM14)=0,"",2*(1-_xlfn.T.DIST(ABS(SQRT(AG14)*(AI14-AH14)/SQRT('2.0'!AJ14)),AG14-1,TRUE))),"")</f>
        <v/>
      </c>
      <c r="AZ14" s="9" t="str">
        <f>IFERROR(IF(COUNTA(AG14:AM14)=0,"",IF(ABS(AL14-'2.0'!AY14)&gt;0.00001,"NOT OK","OK")),"")</f>
        <v/>
      </c>
      <c r="BC14" s="170"/>
      <c r="BD14" s="174">
        <f>SUM(
OR(COUNTA(E14:K14)=7,AND(NOT(ISBLANK(E14)),'2.0'!E14=0),AND(E14=1,COUNTA(E14:K14)=4)),
OR(COUNTA(L14:R14)=7,AND(NOT(ISBLANK(L14)),L14=0),AND(L14=1,COUNTA(L14:R14)=4)),
OR(COUNTA(S14:Y14)=7,AND(NOT(ISBLANK(S14)),S14=0),AND(S14=1,COUNTA(S14:Y14)=4)),
OR(COUNTA(Z14:AF14)=7,AND(NOT(ISBLANK(Z14)),Z14=0),AND(Z14=1,COUNTA(Z14:AF14)=4)),
OR(COUNTA(AG14:AM14)=7,AND(NOT(ISBLANK(AG14)),AG14=0),AND(AG14=1,COUNTA(AG14:AM14)=4)))</f>
        <v>0</v>
      </c>
      <c r="BE14" s="174">
        <f>SUM(
COUNTA('2.0'!E14:K14)=0,
COUNTA(L14:R14)=0,
COUNTA(S14:Y14)=0,
COUNTA(Z14:AF14)=0,
COUNTA(AG14:AM14)=0)</f>
        <v>5</v>
      </c>
      <c r="BF14" s="174">
        <f>COUNTIF('2.0'!E14,0)</f>
        <v>0</v>
      </c>
      <c r="BG14" s="174" t="str">
        <f>IF('1.2'!$E$11="less than or equal to 20 facility grades or pools",IF(OR(AND(BD14+BE14=5,D14&lt;&gt;"",BD14&gt;0),AND(BE14+BF14=5,D14="")),"","Row incomplete"),IF('1.2'!$E$11="more than 20 facility grades or pools (including continuous ELBE models)",IF(OR(AND(BD14+BE14=5,BD14&gt;0),AND(BE14+BF14=5)),"","Row incomplete"),""))</f>
        <v/>
      </c>
      <c r="BH14" s="159" t="str">
        <f>IF(AND('1.2'!$E$11="less than or equal to 20 facility grades or pools",'1.2'!$E$9&gt;0),
IF(BI14&lt;='1.2'!$E$9, "yes", "no"),
IF('1.2'!$E$11="more than 20 facility grades or pools (including continuous ELBE models)", "no","not known"))</f>
        <v>not known</v>
      </c>
      <c r="BI14" s="159">
        <v>6</v>
      </c>
      <c r="BN14" s="174" t="str">
        <f>IF(OR(AND('2.0'!E14=0,COUNTA(G14:J14)&gt;0),
AND(L14=0,COUNTA(N14:Q14)&gt;0),
AND(S14=0,COUNTA(U14:X14)&gt;0),
AND(Z14=0,COUNTA(AB14:AE14)&gt;0),
AND(AG14=0,COUNTA(AI14:AL14)&gt;0)),
"NOT OK","OK")</f>
        <v>OK</v>
      </c>
      <c r="BO14" s="174" t="str">
        <f>IF(AND('2.0'!E14=0,COUNTA(G14:J14)&gt;0),"As number of facilities at default date is zero please leave column G to J empty.",
IF(AND(L14=0,COUNTA(N14:Q14)&gt;0),"As number of facilities at default date + 1 year is zero please leave column N to Q empty.",
IF(AND(S14=0,COUNTA(U14:X14)&gt;0),"As number of facilities at default date + 3 years is zero please leave column U to X empty.",
IF(AND(Z14=0,COUNTA(AB14:AE14)&gt;0),"As number of facilities at default date + 5 years is zero please leave column AB to AE empty.",
IF(AND(AG14=0,COUNTA(AI14:AL14)&gt;0),"As number of facilities at default date + 7 years is zero please leave column AI to AL empty.","")))))</f>
        <v/>
      </c>
    </row>
    <row r="15" spans="2:67" x14ac:dyDescent="0.3">
      <c r="B15" s="182" t="s">
        <v>16</v>
      </c>
      <c r="C15" s="185" t="s">
        <v>185</v>
      </c>
      <c r="D15" s="38"/>
      <c r="E15" s="28"/>
      <c r="F15" s="51"/>
      <c r="G15" s="51"/>
      <c r="H15" s="51"/>
      <c r="I15" s="51"/>
      <c r="J15" s="51"/>
      <c r="K15" s="52"/>
      <c r="L15" s="28"/>
      <c r="M15" s="51"/>
      <c r="N15" s="51"/>
      <c r="O15" s="51"/>
      <c r="P15" s="51"/>
      <c r="Q15" s="53"/>
      <c r="R15" s="54"/>
      <c r="S15" s="28"/>
      <c r="T15" s="51"/>
      <c r="U15" s="51"/>
      <c r="V15" s="51"/>
      <c r="W15" s="51"/>
      <c r="X15" s="53"/>
      <c r="Y15" s="54"/>
      <c r="Z15" s="28"/>
      <c r="AA15" s="51"/>
      <c r="AB15" s="51"/>
      <c r="AC15" s="51"/>
      <c r="AD15" s="51"/>
      <c r="AE15" s="53"/>
      <c r="AF15" s="54"/>
      <c r="AG15" s="28"/>
      <c r="AH15" s="51"/>
      <c r="AI15" s="51"/>
      <c r="AJ15" s="51"/>
      <c r="AK15" s="51"/>
      <c r="AL15" s="53"/>
      <c r="AM15" s="54"/>
      <c r="AO15" s="205" t="str">
        <f>IF(OR('2.0'!AR15="NOT OK",AT15="NOT OK",AV15="NOT OK",AX15="NOT OK",AZ15="NOT OK",AP15&lt;&gt;""),"NOT OK",IF(COUNTA(E15:AM15)=0,"","OK"))</f>
        <v/>
      </c>
      <c r="AP15" s="206" t="str">
        <f>IF(BG15&lt;&gt;"",'2.0'!BG15,IF(AND(COUNTA(E15:AM15)=0,BH15="yes"),"Row required",IF(AR15="NOT OK","The p-value of t-Test differs from ECB calculation (time of default).",
IF(AT15="NOT OK","The p-value of t-Test differs from ECB calculation (time of default + 1 year).",
IF(AV15="NOT OK","The p-value of t-Test differs from ECB calculation (time of default + 3 years).",
IF(AX15="NOT OK","The p-value of t-Test differs from ECB calculation (time of default + 5 years).",
IF(AZ15="NOT OK","The p-value of t-Test differs from ECB calculation (time of default + 7 years).",
IF(BN15="NOT OK",BO15,""))))))))</f>
        <v/>
      </c>
      <c r="AQ15" s="200" t="str">
        <f>IFERROR(
IF(COUNTA(F15:K15)=0,"",2*(1-_xlfn.T.DIST(ABS(SQRT(E15)*(G15-F15)/SQRT('2.0'!H15)),E15-1,TRUE))),"")</f>
        <v/>
      </c>
      <c r="AR15" s="9" t="str">
        <f>IFERROR(IF(COUNTA(E15:K15)=0,"",IF(ABS('2.0'!J15-AQ15)&gt;0.00001,"NOT OK","OK")),"")</f>
        <v/>
      </c>
      <c r="AS15" s="58" t="str">
        <f>IFERROR(
IF(COUNTA(L15:R15)=0,"",2*(1-_xlfn.T.DIST(ABS(SQRT(L15)*(N15-M15)/SQRT('2.0'!O15)),L15-1,TRUE))),"")</f>
        <v/>
      </c>
      <c r="AT15" s="9" t="str">
        <f>IFERROR(IF(COUNTA(L15:R15)=0,"",IF(ABS('2.0'!Q15-AS15)&gt;0.00001,"NOT OK","OK")),"")</f>
        <v/>
      </c>
      <c r="AU15" s="58" t="str">
        <f>IFERROR(
IF(COUNTA(S15:Y15)=0,"",2*(1-_xlfn.T.DIST(ABS(SQRT(S15)*(U15-T15)/SQRT('2.0'!V15)),S15-1,TRUE))),"")</f>
        <v/>
      </c>
      <c r="AV15" s="9" t="str">
        <f>IFERROR(IF(COUNTA(S15:Y15)=0,"",IF(ABS('2.0'!X15-AU15)&gt;0.00001,"NOT OK","OK")),"")</f>
        <v/>
      </c>
      <c r="AW15" s="58" t="str">
        <f>IFERROR(
IF(COUNTA(Z15:AF15)=0,"",2*(1-_xlfn.T.DIST(ABS(SQRT(Z15)*(AB15-AA15)/SQRT('2.0'!AC15)),Z15-1,TRUE))),"")</f>
        <v/>
      </c>
      <c r="AX15" s="9" t="str">
        <f>IFERROR(IF(COUNTA(Z15:AF15)=0,"",IF(ABS('2.0'!AE15-AW15)&gt;0.00001,"NOT OK","OK")),"")</f>
        <v/>
      </c>
      <c r="AY15" s="58" t="str">
        <f>IFERROR(
IF(COUNTA(AG15:AM15)=0,"",2*(1-_xlfn.T.DIST(ABS(SQRT(AG15)*(AI15-AH15)/SQRT('2.0'!AJ15)),AG15-1,TRUE))),"")</f>
        <v/>
      </c>
      <c r="AZ15" s="9" t="str">
        <f>IFERROR(IF(COUNTA(AG15:AM15)=0,"",IF(ABS(AL15-'2.0'!AY15)&gt;0.00001,"NOT OK","OK")),"")</f>
        <v/>
      </c>
      <c r="BC15" s="170"/>
      <c r="BD15" s="174">
        <f>SUM(
OR(COUNTA(E15:K15)=7,AND(NOT(ISBLANK(E15)),'2.0'!E15=0),AND(E15=1,COUNTA(E15:K15)=4)),
OR(COUNTA(L15:R15)=7,AND(NOT(ISBLANK(L15)),L15=0),AND(L15=1,COUNTA(L15:R15)=4)),
OR(COUNTA(S15:Y15)=7,AND(NOT(ISBLANK(S15)),S15=0),AND(S15=1,COUNTA(S15:Y15)=4)),
OR(COUNTA(Z15:AF15)=7,AND(NOT(ISBLANK(Z15)),Z15=0),AND(Z15=1,COUNTA(Z15:AF15)=4)),
OR(COUNTA(AG15:AM15)=7,AND(NOT(ISBLANK(AG15)),AG15=0),AND(AG15=1,COUNTA(AG15:AM15)=4)))</f>
        <v>0</v>
      </c>
      <c r="BE15" s="174">
        <f>SUM(
COUNTA('2.0'!E15:K15)=0,
COUNTA(L15:R15)=0,
COUNTA(S15:Y15)=0,
COUNTA(Z15:AF15)=0,
COUNTA(AG15:AM15)=0)</f>
        <v>5</v>
      </c>
      <c r="BF15" s="174">
        <f>COUNTIF('2.0'!E15,0)</f>
        <v>0</v>
      </c>
      <c r="BG15" s="174" t="str">
        <f>IF('1.2'!$E$11="less than or equal to 20 facility grades or pools",IF(OR(AND(BD15+BE15=5,D15&lt;&gt;"",BD15&gt;0),AND(BE15+BF15=5,D15="")),"","Row incomplete"),IF('1.2'!$E$11="more than 20 facility grades or pools (including continuous ELBE models)",IF(OR(AND(BD15+BE15=5,BD15&gt;0),AND(BE15+BF15=5)),"","Row incomplete"),""))</f>
        <v/>
      </c>
      <c r="BH15" s="159" t="str">
        <f>IF(AND('1.2'!$E$11="less than or equal to 20 facility grades or pools",'1.2'!$E$9&gt;0),
IF(BI15&lt;='1.2'!$E$9, "yes", "no"),
IF('1.2'!$E$11="more than 20 facility grades or pools (including continuous ELBE models)", "no","not known"))</f>
        <v>not known</v>
      </c>
      <c r="BI15" s="159">
        <v>7</v>
      </c>
      <c r="BN15" s="174" t="str">
        <f>IF(OR(AND('2.0'!E15=0,COUNTA(G15:J15)&gt;0),
AND(L15=0,COUNTA(N15:Q15)&gt;0),
AND(S15=0,COUNTA(U15:X15)&gt;0),
AND(Z15=0,COUNTA(AB15:AE15)&gt;0),
AND(AG15=0,COUNTA(AI15:AL15)&gt;0)),
"NOT OK","OK")</f>
        <v>OK</v>
      </c>
      <c r="BO15" s="174" t="str">
        <f>IF(AND('2.0'!E15=0,COUNTA(G15:J15)&gt;0),"As number of facilities at default date is zero please leave column G to J empty.",
IF(AND(L15=0,COUNTA(N15:Q15)&gt;0),"As number of facilities at default date + 1 year is zero please leave column N to Q empty.",
IF(AND(S15=0,COUNTA(U15:X15)&gt;0),"As number of facilities at default date + 3 years is zero please leave column U to X empty.",
IF(AND(Z15=0,COUNTA(AB15:AE15)&gt;0),"As number of facilities at default date + 5 years is zero please leave column AB to AE empty.",
IF(AND(AG15=0,COUNTA(AI15:AL15)&gt;0),"As number of facilities at default date + 7 years is zero please leave column AI to AL empty.","")))))</f>
        <v/>
      </c>
    </row>
    <row r="16" spans="2:67" x14ac:dyDescent="0.3">
      <c r="B16" s="184" t="s">
        <v>17</v>
      </c>
      <c r="C16" s="185" t="s">
        <v>186</v>
      </c>
      <c r="D16" s="38"/>
      <c r="E16" s="28"/>
      <c r="F16" s="51"/>
      <c r="G16" s="51"/>
      <c r="H16" s="51"/>
      <c r="I16" s="51"/>
      <c r="J16" s="51"/>
      <c r="K16" s="52"/>
      <c r="L16" s="28"/>
      <c r="M16" s="51"/>
      <c r="N16" s="51"/>
      <c r="O16" s="51"/>
      <c r="P16" s="51"/>
      <c r="Q16" s="53"/>
      <c r="R16" s="54"/>
      <c r="S16" s="28"/>
      <c r="T16" s="51"/>
      <c r="U16" s="51"/>
      <c r="V16" s="51"/>
      <c r="W16" s="51"/>
      <c r="X16" s="53"/>
      <c r="Y16" s="54"/>
      <c r="Z16" s="28"/>
      <c r="AA16" s="51"/>
      <c r="AB16" s="51"/>
      <c r="AC16" s="51"/>
      <c r="AD16" s="51"/>
      <c r="AE16" s="53"/>
      <c r="AF16" s="54"/>
      <c r="AG16" s="28"/>
      <c r="AH16" s="51"/>
      <c r="AI16" s="51"/>
      <c r="AJ16" s="51"/>
      <c r="AK16" s="51"/>
      <c r="AL16" s="53"/>
      <c r="AM16" s="54"/>
      <c r="AO16" s="205" t="str">
        <f>IF(OR('2.0'!AR16="NOT OK",AT16="NOT OK",AV16="NOT OK",AX16="NOT OK",AZ16="NOT OK",AP16&lt;&gt;""),"NOT OK",IF(COUNTA(E16:AM16)=0,"","OK"))</f>
        <v/>
      </c>
      <c r="AP16" s="206" t="str">
        <f>IF(BG16&lt;&gt;"",'2.0'!BG16,IF(AND(COUNTA(E16:AM16)=0,BH16="yes"),"Row required",IF(AR16="NOT OK","The p-value of t-Test differs from ECB calculation (time of default).",
IF(AT16="NOT OK","The p-value of t-Test differs from ECB calculation (time of default + 1 year).",
IF(AV16="NOT OK","The p-value of t-Test differs from ECB calculation (time of default + 3 years).",
IF(AX16="NOT OK","The p-value of t-Test differs from ECB calculation (time of default + 5 years).",
IF(AZ16="NOT OK","The p-value of t-Test differs from ECB calculation (time of default + 7 years).",
IF(BN16="NOT OK",BO16,""))))))))</f>
        <v/>
      </c>
      <c r="AQ16" s="200" t="str">
        <f>IFERROR(
IF(COUNTA(F16:K16)=0,"",2*(1-_xlfn.T.DIST(ABS(SQRT(E16)*(G16-F16)/SQRT('2.0'!H16)),E16-1,TRUE))),"")</f>
        <v/>
      </c>
      <c r="AR16" s="9" t="str">
        <f>IFERROR(IF(COUNTA(E16:K16)=0,"",IF(ABS('2.0'!J16-AQ16)&gt;0.00001,"NOT OK","OK")),"")</f>
        <v/>
      </c>
      <c r="AS16" s="58" t="str">
        <f>IFERROR(
IF(COUNTA(L16:R16)=0,"",2*(1-_xlfn.T.DIST(ABS(SQRT(L16)*(N16-M16)/SQRT('2.0'!O16)),L16-1,TRUE))),"")</f>
        <v/>
      </c>
      <c r="AT16" s="9" t="str">
        <f>IFERROR(IF(COUNTA(L16:R16)=0,"",IF(ABS('2.0'!Q16-AS16)&gt;0.00001,"NOT OK","OK")),"")</f>
        <v/>
      </c>
      <c r="AU16" s="58" t="str">
        <f>IFERROR(
IF(COUNTA(S16:Y16)=0,"",2*(1-_xlfn.T.DIST(ABS(SQRT(S16)*(U16-T16)/SQRT('2.0'!V16)),S16-1,TRUE))),"")</f>
        <v/>
      </c>
      <c r="AV16" s="9" t="str">
        <f>IFERROR(IF(COUNTA(S16:Y16)=0,"",IF(ABS('2.0'!X16-AU16)&gt;0.00001,"NOT OK","OK")),"")</f>
        <v/>
      </c>
      <c r="AW16" s="58" t="str">
        <f>IFERROR(
IF(COUNTA(Z16:AF16)=0,"",2*(1-_xlfn.T.DIST(ABS(SQRT(Z16)*(AB16-AA16)/SQRT('2.0'!AC16)),Z16-1,TRUE))),"")</f>
        <v/>
      </c>
      <c r="AX16" s="9" t="str">
        <f>IFERROR(IF(COUNTA(Z16:AF16)=0,"",IF(ABS('2.0'!AE16-AW16)&gt;0.00001,"NOT OK","OK")),"")</f>
        <v/>
      </c>
      <c r="AY16" s="58" t="str">
        <f>IFERROR(
IF(COUNTA(AG16:AM16)=0,"",2*(1-_xlfn.T.DIST(ABS(SQRT(AG16)*(AI16-AH16)/SQRT('2.0'!AJ16)),AG16-1,TRUE))),"")</f>
        <v/>
      </c>
      <c r="AZ16" s="9" t="str">
        <f>IFERROR(IF(COUNTA(AG16:AM16)=0,"",IF(ABS(AL16-'2.0'!AY16)&gt;0.00001,"NOT OK","OK")),"")</f>
        <v/>
      </c>
      <c r="BC16" s="170"/>
      <c r="BD16" s="174">
        <f>SUM(
OR(COUNTA(E16:K16)=7,AND(NOT(ISBLANK(E16)),'2.0'!E16=0),AND(E16=1,COUNTA(E16:K16)=4)),
OR(COUNTA(L16:R16)=7,AND(NOT(ISBLANK(L16)),L16=0),AND(L16=1,COUNTA(L16:R16)=4)),
OR(COUNTA(S16:Y16)=7,AND(NOT(ISBLANK(S16)),S16=0),AND(S16=1,COUNTA(S16:Y16)=4)),
OR(COUNTA(Z16:AF16)=7,AND(NOT(ISBLANK(Z16)),Z16=0),AND(Z16=1,COUNTA(Z16:AF16)=4)),
OR(COUNTA(AG16:AM16)=7,AND(NOT(ISBLANK(AG16)),AG16=0),AND(AG16=1,COUNTA(AG16:AM16)=4)))</f>
        <v>0</v>
      </c>
      <c r="BE16" s="174">
        <f>SUM(
COUNTA('2.0'!E16:K16)=0,
COUNTA(L16:R16)=0,
COUNTA(S16:Y16)=0,
COUNTA(Z16:AF16)=0,
COUNTA(AG16:AM16)=0)</f>
        <v>5</v>
      </c>
      <c r="BF16" s="174">
        <f>COUNTIF('2.0'!E16,0)</f>
        <v>0</v>
      </c>
      <c r="BG16" s="174" t="str">
        <f>IF('1.2'!$E$11="less than or equal to 20 facility grades or pools",IF(OR(AND(BD16+BE16=5,D16&lt;&gt;"",BD16&gt;0),AND(BE16+BF16=5,D16="")),"","Row incomplete"),IF('1.2'!$E$11="more than 20 facility grades or pools (including continuous ELBE models)",IF(OR(AND(BD16+BE16=5,BD16&gt;0),AND(BE16+BF16=5)),"","Row incomplete"),""))</f>
        <v/>
      </c>
      <c r="BH16" s="159" t="str">
        <f>IF(AND('1.2'!$E$11="less than or equal to 20 facility grades or pools",'1.2'!$E$9&gt;0),
IF(BI16&lt;='1.2'!$E$9, "yes", "no"),
IF('1.2'!$E$11="more than 20 facility grades or pools (including continuous ELBE models)", "no","not known"))</f>
        <v>not known</v>
      </c>
      <c r="BI16" s="159">
        <v>8</v>
      </c>
      <c r="BN16" s="174" t="str">
        <f>IF(OR(AND('2.0'!E16=0,COUNTA(G16:J16)&gt;0),
AND(L16=0,COUNTA(N16:Q16)&gt;0),
AND(S16=0,COUNTA(U16:X16)&gt;0),
AND(Z16=0,COUNTA(AB16:AE16)&gt;0),
AND(AG16=0,COUNTA(AI16:AL16)&gt;0)),
"NOT OK","OK")</f>
        <v>OK</v>
      </c>
      <c r="BO16" s="174" t="str">
        <f>IF(AND('2.0'!E16=0,COUNTA(G16:J16)&gt;0),"As number of facilities at default date is zero please leave column G to J empty.",
IF(AND(L16=0,COUNTA(N16:Q16)&gt;0),"As number of facilities at default date + 1 year is zero please leave column N to Q empty.",
IF(AND(S16=0,COUNTA(U16:X16)&gt;0),"As number of facilities at default date + 3 years is zero please leave column U to X empty.",
IF(AND(Z16=0,COUNTA(AB16:AE16)&gt;0),"As number of facilities at default date + 5 years is zero please leave column AB to AE empty.",
IF(AND(AG16=0,COUNTA(AI16:AL16)&gt;0),"As number of facilities at default date + 7 years is zero please leave column AI to AL empty.","")))))</f>
        <v/>
      </c>
    </row>
    <row r="17" spans="2:67" ht="15" x14ac:dyDescent="0.25">
      <c r="B17" s="182" t="s">
        <v>18</v>
      </c>
      <c r="C17" s="185" t="s">
        <v>187</v>
      </c>
      <c r="D17" s="38"/>
      <c r="E17" s="28"/>
      <c r="F17" s="51"/>
      <c r="G17" s="51"/>
      <c r="H17" s="51"/>
      <c r="I17" s="51"/>
      <c r="J17" s="51"/>
      <c r="K17" s="52"/>
      <c r="L17" s="28"/>
      <c r="M17" s="51"/>
      <c r="N17" s="51"/>
      <c r="O17" s="51"/>
      <c r="P17" s="51"/>
      <c r="Q17" s="53"/>
      <c r="R17" s="54"/>
      <c r="S17" s="28"/>
      <c r="T17" s="51"/>
      <c r="U17" s="51"/>
      <c r="V17" s="51"/>
      <c r="W17" s="51"/>
      <c r="X17" s="53"/>
      <c r="Y17" s="54"/>
      <c r="Z17" s="28"/>
      <c r="AA17" s="51"/>
      <c r="AB17" s="51"/>
      <c r="AC17" s="51"/>
      <c r="AD17" s="51"/>
      <c r="AE17" s="53"/>
      <c r="AF17" s="54"/>
      <c r="AG17" s="28"/>
      <c r="AH17" s="51"/>
      <c r="AI17" s="51"/>
      <c r="AJ17" s="51"/>
      <c r="AK17" s="51"/>
      <c r="AL17" s="53"/>
      <c r="AM17" s="54"/>
      <c r="AO17" s="205" t="str">
        <f>IF(OR('2.0'!AR17="NOT OK",AT17="NOT OK",AV17="NOT OK",AX17="NOT OK",AZ17="NOT OK",AP17&lt;&gt;""),"NOT OK",IF(COUNTA(E17:AM17)=0,"","OK"))</f>
        <v/>
      </c>
      <c r="AP17" s="206" t="str">
        <f>IF(BG17&lt;&gt;"",'2.0'!BG17,IF(AND(COUNTA(E17:AM17)=0,BH17="yes"),"Row required",IF(AR17="NOT OK","The p-value of t-Test differs from ECB calculation (time of default).",
IF(AT17="NOT OK","The p-value of t-Test differs from ECB calculation (time of default + 1 year).",
IF(AV17="NOT OK","The p-value of t-Test differs from ECB calculation (time of default + 3 years).",
IF(AX17="NOT OK","The p-value of t-Test differs from ECB calculation (time of default + 5 years).",
IF(AZ17="NOT OK","The p-value of t-Test differs from ECB calculation (time of default + 7 years).",
IF(BN17="NOT OK",BO17,""))))))))</f>
        <v/>
      </c>
      <c r="AQ17" s="200" t="str">
        <f>IFERROR(
IF(COUNTA(F17:K17)=0,"",2*(1-_xlfn.T.DIST(ABS(SQRT(E17)*(G17-F17)/SQRT('2.0'!H17)),E17-1,TRUE))),"")</f>
        <v/>
      </c>
      <c r="AR17" s="9" t="str">
        <f>IFERROR(IF(COUNTA(E17:K17)=0,"",IF(ABS('2.0'!J17-AQ17)&gt;0.00001,"NOT OK","OK")),"")</f>
        <v/>
      </c>
      <c r="AS17" s="58" t="str">
        <f>IFERROR(
IF(COUNTA(L17:R17)=0,"",2*(1-_xlfn.T.DIST(ABS(SQRT(L17)*(N17-M17)/SQRT('2.0'!O17)),L17-1,TRUE))),"")</f>
        <v/>
      </c>
      <c r="AT17" s="9" t="str">
        <f>IFERROR(IF(COUNTA(L17:R17)=0,"",IF(ABS('2.0'!Q17-AS17)&gt;0.00001,"NOT OK","OK")),"")</f>
        <v/>
      </c>
      <c r="AU17" s="58" t="str">
        <f>IFERROR(
IF(COUNTA(S17:Y17)=0,"",2*(1-_xlfn.T.DIST(ABS(SQRT(S17)*(U17-T17)/SQRT('2.0'!V17)),S17-1,TRUE))),"")</f>
        <v/>
      </c>
      <c r="AV17" s="9" t="str">
        <f>IFERROR(IF(COUNTA(S17:Y17)=0,"",IF(ABS('2.0'!X17-AU17)&gt;0.00001,"NOT OK","OK")),"")</f>
        <v/>
      </c>
      <c r="AW17" s="58" t="str">
        <f>IFERROR(
IF(COUNTA(Z17:AF17)=0,"",2*(1-_xlfn.T.DIST(ABS(SQRT(Z17)*(AB17-AA17)/SQRT('2.0'!AC17)),Z17-1,TRUE))),"")</f>
        <v/>
      </c>
      <c r="AX17" s="9" t="str">
        <f>IFERROR(IF(COUNTA(Z17:AF17)=0,"",IF(ABS('2.0'!AE17-AW17)&gt;0.00001,"NOT OK","OK")),"")</f>
        <v/>
      </c>
      <c r="AY17" s="58" t="str">
        <f>IFERROR(
IF(COUNTA(AG17:AM17)=0,"",2*(1-_xlfn.T.DIST(ABS(SQRT(AG17)*(AI17-AH17)/SQRT('2.0'!AJ17)),AG17-1,TRUE))),"")</f>
        <v/>
      </c>
      <c r="AZ17" s="9" t="str">
        <f>IFERROR(IF(COUNTA(AG17:AM17)=0,"",IF(ABS(AL17-'2.0'!AY17)&gt;0.00001,"NOT OK","OK")),"")</f>
        <v/>
      </c>
      <c r="BC17" s="170"/>
      <c r="BD17" s="174">
        <f>SUM(
OR(COUNTA(E17:K17)=7,AND(NOT(ISBLANK(E17)),'2.0'!E17=0),AND(E17=1,COUNTA(E17:K17)=4)),
OR(COUNTA(L17:R17)=7,AND(NOT(ISBLANK(L17)),L17=0),AND(L17=1,COUNTA(L17:R17)=4)),
OR(COUNTA(S17:Y17)=7,AND(NOT(ISBLANK(S17)),S17=0),AND(S17=1,COUNTA(S17:Y17)=4)),
OR(COUNTA(Z17:AF17)=7,AND(NOT(ISBLANK(Z17)),Z17=0),AND(Z17=1,COUNTA(Z17:AF17)=4)),
OR(COUNTA(AG17:AM17)=7,AND(NOT(ISBLANK(AG17)),AG17=0),AND(AG17=1,COUNTA(AG17:AM17)=4)))</f>
        <v>0</v>
      </c>
      <c r="BE17" s="174">
        <f>SUM(
COUNTA('2.0'!E17:K17)=0,
COUNTA(L17:R17)=0,
COUNTA(S17:Y17)=0,
COUNTA(Z17:AF17)=0,
COUNTA(AG17:AM17)=0)</f>
        <v>5</v>
      </c>
      <c r="BF17" s="174">
        <f>COUNTIF('2.0'!E17,0)</f>
        <v>0</v>
      </c>
      <c r="BG17" s="174" t="str">
        <f>IF('1.2'!$E$11="less than or equal to 20 facility grades or pools",IF(OR(AND(BD17+BE17=5,D17&lt;&gt;"",BD17&gt;0),AND(BE17+BF17=5,D17="")),"","Row incomplete"),IF('1.2'!$E$11="more than 20 facility grades or pools (including continuous ELBE models)",IF(OR(AND(BD17+BE17=5,BD17&gt;0),AND(BE17+BF17=5)),"","Row incomplete"),""))</f>
        <v/>
      </c>
      <c r="BH17" s="159" t="str">
        <f>IF(AND('1.2'!$E$11="less than or equal to 20 facility grades or pools",'1.2'!$E$9&gt;0),
IF(BI17&lt;='1.2'!$E$9, "yes", "no"),
IF('1.2'!$E$11="more than 20 facility grades or pools (including continuous ELBE models)", "no","not known"))</f>
        <v>not known</v>
      </c>
      <c r="BI17" s="159">
        <v>9</v>
      </c>
      <c r="BN17" s="174" t="str">
        <f>IF(OR(AND('2.0'!E17=0,COUNTA(G17:J17)&gt;0),
AND(L17=0,COUNTA(N17:Q17)&gt;0),
AND(S17=0,COUNTA(U17:X17)&gt;0),
AND(Z17=0,COUNTA(AB17:AE17)&gt;0),
AND(AG17=0,COUNTA(AI17:AL17)&gt;0)),
"NOT OK","OK")</f>
        <v>OK</v>
      </c>
      <c r="BO17" s="174" t="str">
        <f>IF(AND('2.0'!E17=0,COUNTA(G17:J17)&gt;0),"As number of facilities at default date is zero please leave column G to J empty.",
IF(AND(L17=0,COUNTA(N17:Q17)&gt;0),"As number of facilities at default date + 1 year is zero please leave column N to Q empty.",
IF(AND(S17=0,COUNTA(U17:X17)&gt;0),"As number of facilities at default date + 3 years is zero please leave column U to X empty.",
IF(AND(Z17=0,COUNTA(AB17:AE17)&gt;0),"As number of facilities at default date + 5 years is zero please leave column AB to AE empty.",
IF(AND(AG17=0,COUNTA(AI17:AL17)&gt;0),"As number of facilities at default date + 7 years is zero please leave column AI to AL empty.","")))))</f>
        <v/>
      </c>
    </row>
    <row r="18" spans="2:67" ht="15" x14ac:dyDescent="0.25">
      <c r="B18" s="184" t="s">
        <v>9</v>
      </c>
      <c r="C18" s="185" t="s">
        <v>188</v>
      </c>
      <c r="D18" s="38"/>
      <c r="E18" s="28"/>
      <c r="F18" s="51"/>
      <c r="G18" s="51"/>
      <c r="H18" s="51"/>
      <c r="I18" s="51"/>
      <c r="J18" s="51"/>
      <c r="K18" s="52"/>
      <c r="L18" s="28"/>
      <c r="M18" s="51"/>
      <c r="N18" s="51"/>
      <c r="O18" s="51"/>
      <c r="P18" s="51"/>
      <c r="Q18" s="53"/>
      <c r="R18" s="54"/>
      <c r="S18" s="28"/>
      <c r="T18" s="51"/>
      <c r="U18" s="51"/>
      <c r="V18" s="51"/>
      <c r="W18" s="51"/>
      <c r="X18" s="53"/>
      <c r="Y18" s="54"/>
      <c r="Z18" s="28"/>
      <c r="AA18" s="51"/>
      <c r="AB18" s="51"/>
      <c r="AC18" s="51"/>
      <c r="AD18" s="51"/>
      <c r="AE18" s="53"/>
      <c r="AF18" s="54"/>
      <c r="AG18" s="28"/>
      <c r="AH18" s="51"/>
      <c r="AI18" s="51"/>
      <c r="AJ18" s="51"/>
      <c r="AK18" s="51"/>
      <c r="AL18" s="53"/>
      <c r="AM18" s="54"/>
      <c r="AO18" s="205" t="str">
        <f>IF(OR('2.0'!AR18="NOT OK",AT18="NOT OK",AV18="NOT OK",AX18="NOT OK",AZ18="NOT OK",AP18&lt;&gt;""),"NOT OK",IF(COUNTA(E18:AM18)=0,"","OK"))</f>
        <v/>
      </c>
      <c r="AP18" s="206" t="str">
        <f>IF(BG18&lt;&gt;"",'2.0'!BG18,IF(AND(COUNTA(E18:AM18)=0,BH18="yes"),"Row required",IF(AR18="NOT OK","The p-value of t-Test differs from ECB calculation (time of default).",
IF(AT18="NOT OK","The p-value of t-Test differs from ECB calculation (time of default + 1 year).",
IF(AV18="NOT OK","The p-value of t-Test differs from ECB calculation (time of default + 3 years).",
IF(AX18="NOT OK","The p-value of t-Test differs from ECB calculation (time of default + 5 years).",
IF(AZ18="NOT OK","The p-value of t-Test differs from ECB calculation (time of default + 7 years).",
IF(BN18="NOT OK",BO18,""))))))))</f>
        <v/>
      </c>
      <c r="AQ18" s="200" t="str">
        <f>IFERROR(
IF(COUNTA(F18:K18)=0,"",2*(1-_xlfn.T.DIST(ABS(SQRT(E18)*(G18-F18)/SQRT('2.0'!H18)),E18-1,TRUE))),"")</f>
        <v/>
      </c>
      <c r="AR18" s="9" t="str">
        <f>IFERROR(IF(COUNTA(E18:K18)=0,"",IF(ABS('2.0'!J18-AQ18)&gt;0.00001,"NOT OK","OK")),"")</f>
        <v/>
      </c>
      <c r="AS18" s="58" t="str">
        <f>IFERROR(
IF(COUNTA(L18:R18)=0,"",2*(1-_xlfn.T.DIST(ABS(SQRT(L18)*(N18-M18)/SQRT('2.0'!O18)),L18-1,TRUE))),"")</f>
        <v/>
      </c>
      <c r="AT18" s="9" t="str">
        <f>IFERROR(IF(COUNTA(L18:R18)=0,"",IF(ABS('2.0'!Q18-AS18)&gt;0.00001,"NOT OK","OK")),"")</f>
        <v/>
      </c>
      <c r="AU18" s="58" t="str">
        <f>IFERROR(
IF(COUNTA(S18:Y18)=0,"",2*(1-_xlfn.T.DIST(ABS(SQRT(S18)*(U18-T18)/SQRT('2.0'!V18)),S18-1,TRUE))),"")</f>
        <v/>
      </c>
      <c r="AV18" s="9" t="str">
        <f>IFERROR(IF(COUNTA(S18:Y18)=0,"",IF(ABS('2.0'!X18-AU18)&gt;0.00001,"NOT OK","OK")),"")</f>
        <v/>
      </c>
      <c r="AW18" s="58" t="str">
        <f>IFERROR(
IF(COUNTA(Z18:AF18)=0,"",2*(1-_xlfn.T.DIST(ABS(SQRT(Z18)*(AB18-AA18)/SQRT('2.0'!AC18)),Z18-1,TRUE))),"")</f>
        <v/>
      </c>
      <c r="AX18" s="9" t="str">
        <f>IFERROR(IF(COUNTA(Z18:AF18)=0,"",IF(ABS('2.0'!AE18-AW18)&gt;0.00001,"NOT OK","OK")),"")</f>
        <v/>
      </c>
      <c r="AY18" s="58" t="str">
        <f>IFERROR(
IF(COUNTA(AG18:AM18)=0,"",2*(1-_xlfn.T.DIST(ABS(SQRT(AG18)*(AI18-AH18)/SQRT('2.0'!AJ18)),AG18-1,TRUE))),"")</f>
        <v/>
      </c>
      <c r="AZ18" s="9" t="str">
        <f>IFERROR(IF(COUNTA(AG18:AM18)=0,"",IF(ABS(AL18-'2.0'!AY18)&gt;0.00001,"NOT OK","OK")),"")</f>
        <v/>
      </c>
      <c r="BC18" s="170"/>
      <c r="BD18" s="174">
        <f>SUM(
OR(COUNTA(E18:K18)=7,AND(NOT(ISBLANK(E18)),'2.0'!E18=0),AND(E18=1,COUNTA(E18:K18)=4)),
OR(COUNTA(L18:R18)=7,AND(NOT(ISBLANK(L18)),L18=0),AND(L18=1,COUNTA(L18:R18)=4)),
OR(COUNTA(S18:Y18)=7,AND(NOT(ISBLANK(S18)),S18=0),AND(S18=1,COUNTA(S18:Y18)=4)),
OR(COUNTA(Z18:AF18)=7,AND(NOT(ISBLANK(Z18)),Z18=0),AND(Z18=1,COUNTA(Z18:AF18)=4)),
OR(COUNTA(AG18:AM18)=7,AND(NOT(ISBLANK(AG18)),AG18=0),AND(AG18=1,COUNTA(AG18:AM18)=4)))</f>
        <v>0</v>
      </c>
      <c r="BE18" s="174">
        <f>SUM(
COUNTA('2.0'!E18:K18)=0,
COUNTA(L18:R18)=0,
COUNTA(S18:Y18)=0,
COUNTA(Z18:AF18)=0,
COUNTA(AG18:AM18)=0)</f>
        <v>5</v>
      </c>
      <c r="BF18" s="174">
        <f>COUNTIF('2.0'!E18,0)</f>
        <v>0</v>
      </c>
      <c r="BG18" s="174" t="str">
        <f>IF('1.2'!$E$11="less than or equal to 20 facility grades or pools",IF(OR(AND(BD18+BE18=5,D18&lt;&gt;"",BD18&gt;0),AND(BE18+BF18=5,D18="")),"","Row incomplete"),IF('1.2'!$E$11="more than 20 facility grades or pools (including continuous ELBE models)",IF(OR(AND(BD18+BE18=5,BD18&gt;0),AND(BE18+BF18=5)),"","Row incomplete"),""))</f>
        <v/>
      </c>
      <c r="BH18" s="159" t="str">
        <f>IF(AND('1.2'!$E$11="less than or equal to 20 facility grades or pools",'1.2'!$E$9&gt;0),
IF(BI18&lt;='1.2'!$E$9, "yes", "no"),
IF('1.2'!$E$11="more than 20 facility grades or pools (including continuous ELBE models)", "no","not known"))</f>
        <v>not known</v>
      </c>
      <c r="BI18" s="159">
        <v>10</v>
      </c>
      <c r="BN18" s="174" t="str">
        <f>IF(OR(AND('2.0'!E18=0,COUNTA(G18:J18)&gt;0),
AND(L18=0,COUNTA(N18:Q18)&gt;0),
AND(S18=0,COUNTA(U18:X18)&gt;0),
AND(Z18=0,COUNTA(AB18:AE18)&gt;0),
AND(AG18=0,COUNTA(AI18:AL18)&gt;0)),
"NOT OK","OK")</f>
        <v>OK</v>
      </c>
      <c r="BO18" s="174" t="str">
        <f>IF(AND('2.0'!E18=0,COUNTA(G18:J18)&gt;0),"As number of facilities at default date is zero please leave column G to J empty.",
IF(AND(L18=0,COUNTA(N18:Q18)&gt;0),"As number of facilities at default date + 1 year is zero please leave column N to Q empty.",
IF(AND(S18=0,COUNTA(U18:X18)&gt;0),"As number of facilities at default date + 3 years is zero please leave column U to X empty.",
IF(AND(Z18=0,COUNTA(AB18:AE18)&gt;0),"As number of facilities at default date + 5 years is zero please leave column AB to AE empty.",
IF(AND(AG18=0,COUNTA(AI18:AL18)&gt;0),"As number of facilities at default date + 7 years is zero please leave column AI to AL empty.","")))))</f>
        <v/>
      </c>
    </row>
    <row r="19" spans="2:67" ht="15" x14ac:dyDescent="0.25">
      <c r="B19" s="184" t="s">
        <v>19</v>
      </c>
      <c r="C19" s="185" t="s">
        <v>204</v>
      </c>
      <c r="D19" s="38"/>
      <c r="E19" s="28"/>
      <c r="F19" s="51"/>
      <c r="G19" s="51"/>
      <c r="H19" s="51"/>
      <c r="I19" s="51"/>
      <c r="J19" s="51"/>
      <c r="K19" s="52"/>
      <c r="L19" s="28"/>
      <c r="M19" s="51"/>
      <c r="N19" s="51"/>
      <c r="O19" s="51"/>
      <c r="P19" s="51"/>
      <c r="Q19" s="53"/>
      <c r="R19" s="54"/>
      <c r="S19" s="28"/>
      <c r="T19" s="51"/>
      <c r="U19" s="51"/>
      <c r="V19" s="51"/>
      <c r="W19" s="51"/>
      <c r="X19" s="53"/>
      <c r="Y19" s="54"/>
      <c r="Z19" s="28"/>
      <c r="AA19" s="51"/>
      <c r="AB19" s="51"/>
      <c r="AC19" s="51"/>
      <c r="AD19" s="51"/>
      <c r="AE19" s="53"/>
      <c r="AF19" s="54"/>
      <c r="AG19" s="28"/>
      <c r="AH19" s="51"/>
      <c r="AI19" s="51"/>
      <c r="AJ19" s="51"/>
      <c r="AK19" s="51"/>
      <c r="AL19" s="53"/>
      <c r="AM19" s="54"/>
      <c r="AO19" s="205" t="str">
        <f>IF(OR('2.0'!AR19="NOT OK",AT19="NOT OK",AV19="NOT OK",AX19="NOT OK",AZ19="NOT OK",AP19&lt;&gt;""),"NOT OK",IF(COUNTA(E19:AM19)=0,"","OK"))</f>
        <v/>
      </c>
      <c r="AP19" s="206" t="str">
        <f>IF(BG19&lt;&gt;"",'2.0'!BG19,IF(AND(COUNTA(E19:AM19)=0,BH19="yes"),"Row required",IF(AR19="NOT OK","The p-value of t-Test differs from ECB calculation (time of default).",
IF(AT19="NOT OK","The p-value of t-Test differs from ECB calculation (time of default + 1 year).",
IF(AV19="NOT OK","The p-value of t-Test differs from ECB calculation (time of default + 3 years).",
IF(AX19="NOT OK","The p-value of t-Test differs from ECB calculation (time of default + 5 years).",
IF(AZ19="NOT OK","The p-value of t-Test differs from ECB calculation (time of default + 7 years).",
IF(BN19="NOT OK",BO19,""))))))))</f>
        <v/>
      </c>
      <c r="AQ19" s="200" t="str">
        <f>IFERROR(
IF(COUNTA(F19:K19)=0,"",2*(1-_xlfn.T.DIST(ABS(SQRT(E19)*(G19-F19)/SQRT('2.0'!H19)),E19-1,TRUE))),"")</f>
        <v/>
      </c>
      <c r="AR19" s="9" t="str">
        <f>IFERROR(IF(COUNTA(E19:K19)=0,"",IF(ABS('2.0'!J19-AQ19)&gt;0.00001,"NOT OK","OK")),"")</f>
        <v/>
      </c>
      <c r="AS19" s="58" t="str">
        <f>IFERROR(
IF(COUNTA(L19:R19)=0,"",2*(1-_xlfn.T.DIST(ABS(SQRT(L19)*(N19-M19)/SQRT('2.0'!O19)),L19-1,TRUE))),"")</f>
        <v/>
      </c>
      <c r="AT19" s="9" t="str">
        <f>IFERROR(IF(COUNTA(L19:R19)=0,"",IF(ABS('2.0'!Q19-AS19)&gt;0.00001,"NOT OK","OK")),"")</f>
        <v/>
      </c>
      <c r="AU19" s="58" t="str">
        <f>IFERROR(
IF(COUNTA(S19:Y19)=0,"",2*(1-_xlfn.T.DIST(ABS(SQRT(S19)*(U19-T19)/SQRT('2.0'!V19)),S19-1,TRUE))),"")</f>
        <v/>
      </c>
      <c r="AV19" s="9" t="str">
        <f>IFERROR(IF(COUNTA(S19:Y19)=0,"",IF(ABS('2.0'!X19-AU19)&gt;0.00001,"NOT OK","OK")),"")</f>
        <v/>
      </c>
      <c r="AW19" s="58" t="str">
        <f>IFERROR(
IF(COUNTA(Z19:AF19)=0,"",2*(1-_xlfn.T.DIST(ABS(SQRT(Z19)*(AB19-AA19)/SQRT('2.0'!AC19)),Z19-1,TRUE))),"")</f>
        <v/>
      </c>
      <c r="AX19" s="9" t="str">
        <f>IFERROR(IF(COUNTA(Z19:AF19)=0,"",IF(ABS('2.0'!AE19-AW19)&gt;0.00001,"NOT OK","OK")),"")</f>
        <v/>
      </c>
      <c r="AY19" s="58" t="str">
        <f>IFERROR(
IF(COUNTA(AG19:AM19)=0,"",2*(1-_xlfn.T.DIST(ABS(SQRT(AG19)*(AI19-AH19)/SQRT('2.0'!AJ19)),AG19-1,TRUE))),"")</f>
        <v/>
      </c>
      <c r="AZ19" s="9" t="str">
        <f>IFERROR(IF(COUNTA(AG19:AM19)=0,"",IF(ABS(AL19-'2.0'!AY19)&gt;0.00001,"NOT OK","OK")),"")</f>
        <v/>
      </c>
      <c r="BC19" s="170"/>
      <c r="BD19" s="174">
        <f>SUM(
OR(COUNTA(E19:K19)=7,AND(NOT(ISBLANK(E19)),'2.0'!E19=0),AND(E19=1,COUNTA(E19:K19)=4)),
OR(COUNTA(L19:R19)=7,AND(NOT(ISBLANK(L19)),L19=0),AND(L19=1,COUNTA(L19:R19)=4)),
OR(COUNTA(S19:Y19)=7,AND(NOT(ISBLANK(S19)),S19=0),AND(S19=1,COUNTA(S19:Y19)=4)),
OR(COUNTA(Z19:AF19)=7,AND(NOT(ISBLANK(Z19)),Z19=0),AND(Z19=1,COUNTA(Z19:AF19)=4)),
OR(COUNTA(AG19:AM19)=7,AND(NOT(ISBLANK(AG19)),AG19=0),AND(AG19=1,COUNTA(AG19:AM19)=4)))</f>
        <v>0</v>
      </c>
      <c r="BE19" s="174">
        <f>SUM(
COUNTA('2.0'!E19:K19)=0,
COUNTA(L19:R19)=0,
COUNTA(S19:Y19)=0,
COUNTA(Z19:AF19)=0,
COUNTA(AG19:AM19)=0)</f>
        <v>5</v>
      </c>
      <c r="BF19" s="174">
        <f>COUNTIF('2.0'!E19,0)</f>
        <v>0</v>
      </c>
      <c r="BG19" s="174" t="str">
        <f>IF('1.2'!$E$11="less than or equal to 20 facility grades or pools",IF(OR(AND(BD19+BE19=5,D19&lt;&gt;"",BD19&gt;0),AND(BE19+BF19=5,D19="")),"","Row incomplete"),IF('1.2'!$E$11="more than 20 facility grades or pools (including continuous ELBE models)",IF(OR(AND(BD19+BE19=5,BD19&gt;0),AND(BE19+BF19=5)),"","Row incomplete"),""))</f>
        <v/>
      </c>
      <c r="BH19" s="159" t="str">
        <f>IF(AND('1.2'!$E$11="less than or equal to 20 facility grades or pools",'1.2'!$E$9&gt;0),
IF(BI19&lt;='1.2'!$E$9, "yes", "no"),
IF('1.2'!$E$11="more than 20 facility grades or pools (including continuous ELBE models)", "no","not known"))</f>
        <v>not known</v>
      </c>
      <c r="BI19" s="159">
        <v>11</v>
      </c>
      <c r="BN19" s="174" t="str">
        <f>IF(OR(AND('2.0'!E19=0,COUNTA(G19:J19)&gt;0),
AND(L19=0,COUNTA(N19:Q19)&gt;0),
AND(S19=0,COUNTA(U19:X19)&gt;0),
AND(Z19=0,COUNTA(AB19:AE19)&gt;0),
AND(AG19=0,COUNTA(AI19:AL19)&gt;0)),
"NOT OK","OK")</f>
        <v>OK</v>
      </c>
      <c r="BO19" s="174" t="str">
        <f>IF(AND('2.0'!E19=0,COUNTA(G19:J19)&gt;0),"As number of facilities at default date is zero please leave column G to J empty.",
IF(AND(L19=0,COUNTA(N19:Q19)&gt;0),"As number of facilities at default date + 1 year is zero please leave column N to Q empty.",
IF(AND(S19=0,COUNTA(U19:X19)&gt;0),"As number of facilities at default date + 3 years is zero please leave column U to X empty.",
IF(AND(Z19=0,COUNTA(AB19:AE19)&gt;0),"As number of facilities at default date + 5 years is zero please leave column AB to AE empty.",
IF(AND(AG19=0,COUNTA(AI19:AL19)&gt;0),"As number of facilities at default date + 7 years is zero please leave column AI to AL empty.","")))))</f>
        <v/>
      </c>
    </row>
    <row r="20" spans="2:67" ht="15" x14ac:dyDescent="0.25">
      <c r="B20" s="184" t="s">
        <v>21</v>
      </c>
      <c r="C20" s="185" t="s">
        <v>205</v>
      </c>
      <c r="D20" s="38"/>
      <c r="E20" s="28"/>
      <c r="F20" s="51"/>
      <c r="G20" s="51"/>
      <c r="H20" s="51"/>
      <c r="I20" s="51"/>
      <c r="J20" s="51"/>
      <c r="K20" s="52"/>
      <c r="L20" s="28"/>
      <c r="M20" s="51"/>
      <c r="N20" s="51"/>
      <c r="O20" s="51"/>
      <c r="P20" s="51"/>
      <c r="Q20" s="53"/>
      <c r="R20" s="54"/>
      <c r="S20" s="28"/>
      <c r="T20" s="51"/>
      <c r="U20" s="51"/>
      <c r="V20" s="51"/>
      <c r="W20" s="51"/>
      <c r="X20" s="53"/>
      <c r="Y20" s="54"/>
      <c r="Z20" s="28"/>
      <c r="AA20" s="51"/>
      <c r="AB20" s="51"/>
      <c r="AC20" s="51"/>
      <c r="AD20" s="51"/>
      <c r="AE20" s="53"/>
      <c r="AF20" s="54"/>
      <c r="AG20" s="28"/>
      <c r="AH20" s="51"/>
      <c r="AI20" s="51"/>
      <c r="AJ20" s="51"/>
      <c r="AK20" s="51"/>
      <c r="AL20" s="53"/>
      <c r="AM20" s="54"/>
      <c r="AO20" s="205" t="str">
        <f>IF(OR('2.0'!AR20="NOT OK",AT20="NOT OK",AV20="NOT OK",AX20="NOT OK",AZ20="NOT OK",AP20&lt;&gt;""),"NOT OK",IF(COUNTA(E20:AM20)=0,"","OK"))</f>
        <v/>
      </c>
      <c r="AP20" s="206" t="str">
        <f>IF(BG20&lt;&gt;"",'2.0'!BG20,IF(AND(COUNTA(E20:AM20)=0,BH20="yes"),"Row required",IF(AR20="NOT OK","The p-value of t-Test differs from ECB calculation (time of default).",
IF(AT20="NOT OK","The p-value of t-Test differs from ECB calculation (time of default + 1 year).",
IF(AV20="NOT OK","The p-value of t-Test differs from ECB calculation (time of default + 3 years).",
IF(AX20="NOT OK","The p-value of t-Test differs from ECB calculation (time of default + 5 years).",
IF(AZ20="NOT OK","The p-value of t-Test differs from ECB calculation (time of default + 7 years).",
IF(BN20="NOT OK",BO20,""))))))))</f>
        <v/>
      </c>
      <c r="AQ20" s="200" t="str">
        <f>IFERROR(
IF(COUNTA(F20:K20)=0,"",2*(1-_xlfn.T.DIST(ABS(SQRT(E20)*(G20-F20)/SQRT('2.0'!H20)),E20-1,TRUE))),"")</f>
        <v/>
      </c>
      <c r="AR20" s="9" t="str">
        <f>IFERROR(IF(COUNTA(E20:K20)=0,"",IF(ABS('2.0'!J20-AQ20)&gt;0.00001,"NOT OK","OK")),"")</f>
        <v/>
      </c>
      <c r="AS20" s="58" t="str">
        <f>IFERROR(
IF(COUNTA(L20:R20)=0,"",2*(1-_xlfn.T.DIST(ABS(SQRT(L20)*(N20-M20)/SQRT('2.0'!O20)),L20-1,TRUE))),"")</f>
        <v/>
      </c>
      <c r="AT20" s="9" t="str">
        <f>IFERROR(IF(COUNTA(L20:R20)=0,"",IF(ABS('2.0'!Q20-AS20)&gt;0.00001,"NOT OK","OK")),"")</f>
        <v/>
      </c>
      <c r="AU20" s="58" t="str">
        <f>IFERROR(
IF(COUNTA(S20:Y20)=0,"",2*(1-_xlfn.T.DIST(ABS(SQRT(S20)*(U20-T20)/SQRT('2.0'!V20)),S20-1,TRUE))),"")</f>
        <v/>
      </c>
      <c r="AV20" s="9" t="str">
        <f>IFERROR(IF(COUNTA(S20:Y20)=0,"",IF(ABS('2.0'!X20-AU20)&gt;0.00001,"NOT OK","OK")),"")</f>
        <v/>
      </c>
      <c r="AW20" s="58" t="str">
        <f>IFERROR(
IF(COUNTA(Z20:AF20)=0,"",2*(1-_xlfn.T.DIST(ABS(SQRT(Z20)*(AB20-AA20)/SQRT('2.0'!AC20)),Z20-1,TRUE))),"")</f>
        <v/>
      </c>
      <c r="AX20" s="9" t="str">
        <f>IFERROR(IF(COUNTA(Z20:AF20)=0,"",IF(ABS('2.0'!AE20-AW20)&gt;0.00001,"NOT OK","OK")),"")</f>
        <v/>
      </c>
      <c r="AY20" s="58" t="str">
        <f>IFERROR(
IF(COUNTA(AG20:AM20)=0,"",2*(1-_xlfn.T.DIST(ABS(SQRT(AG20)*(AI20-AH20)/SQRT('2.0'!AJ20)),AG20-1,TRUE))),"")</f>
        <v/>
      </c>
      <c r="AZ20" s="9" t="str">
        <f>IFERROR(IF(COUNTA(AG20:AM20)=0,"",IF(ABS(AL20-'2.0'!AY20)&gt;0.00001,"NOT OK","OK")),"")</f>
        <v/>
      </c>
      <c r="BC20" s="170"/>
      <c r="BD20" s="174">
        <f>SUM(
OR(COUNTA(E20:K20)=7,AND(NOT(ISBLANK(E20)),'2.0'!E20=0),AND(E20=1,COUNTA(E20:K20)=4)),
OR(COUNTA(L20:R20)=7,AND(NOT(ISBLANK(L20)),L20=0),AND(L20=1,COUNTA(L20:R20)=4)),
OR(COUNTA(S20:Y20)=7,AND(NOT(ISBLANK(S20)),S20=0),AND(S20=1,COUNTA(S20:Y20)=4)),
OR(COUNTA(Z20:AF20)=7,AND(NOT(ISBLANK(Z20)),Z20=0),AND(Z20=1,COUNTA(Z20:AF20)=4)),
OR(COUNTA(AG20:AM20)=7,AND(NOT(ISBLANK(AG20)),AG20=0),AND(AG20=1,COUNTA(AG20:AM20)=4)))</f>
        <v>0</v>
      </c>
      <c r="BE20" s="174">
        <f>SUM(
COUNTA('2.0'!E20:K20)=0,
COUNTA(L20:R20)=0,
COUNTA(S20:Y20)=0,
COUNTA(Z20:AF20)=0,
COUNTA(AG20:AM20)=0)</f>
        <v>5</v>
      </c>
      <c r="BF20" s="174">
        <f>COUNTIF('2.0'!E20,0)</f>
        <v>0</v>
      </c>
      <c r="BG20" s="174" t="str">
        <f>IF('1.2'!$E$11="less than or equal to 20 facility grades or pools",IF(OR(AND(BD20+BE20=5,D20&lt;&gt;"",BD20&gt;0),AND(BE20+BF20=5,D20="")),"","Row incomplete"),IF('1.2'!$E$11="more than 20 facility grades or pools (including continuous ELBE models)",IF(OR(AND(BD20+BE20=5,BD20&gt;0),AND(BE20+BF20=5)),"","Row incomplete"),""))</f>
        <v/>
      </c>
      <c r="BH20" s="159" t="str">
        <f>IF(AND('1.2'!$E$11="less than or equal to 20 facility grades or pools",'1.2'!$E$9&gt;0),
IF(BI20&lt;='1.2'!$E$9, "yes", "no"),
IF('1.2'!$E$11="more than 20 facility grades or pools (including continuous ELBE models)", "no","not known"))</f>
        <v>not known</v>
      </c>
      <c r="BI20" s="159">
        <v>12</v>
      </c>
      <c r="BN20" s="174" t="str">
        <f>IF(OR(AND('2.0'!E20=0,COUNTA(G20:J20)&gt;0),
AND(L20=0,COUNTA(N20:Q20)&gt;0),
AND(S20=0,COUNTA(U20:X20)&gt;0),
AND(Z20=0,COUNTA(AB20:AE20)&gt;0),
AND(AG20=0,COUNTA(AI20:AL20)&gt;0)),
"NOT OK","OK")</f>
        <v>OK</v>
      </c>
      <c r="BO20" s="174" t="str">
        <f>IF(AND('2.0'!E20=0,COUNTA(G20:J20)&gt;0),"As number of facilities at default date is zero please leave column G to J empty.",
IF(AND(L20=0,COUNTA(N20:Q20)&gt;0),"As number of facilities at default date + 1 year is zero please leave column N to Q empty.",
IF(AND(S20=0,COUNTA(U20:X20)&gt;0),"As number of facilities at default date + 3 years is zero please leave column U to X empty.",
IF(AND(Z20=0,COUNTA(AB20:AE20)&gt;0),"As number of facilities at default date + 5 years is zero please leave column AB to AE empty.",
IF(AND(AG20=0,COUNTA(AI20:AL20)&gt;0),"As number of facilities at default date + 7 years is zero please leave column AI to AL empty.","")))))</f>
        <v/>
      </c>
    </row>
    <row r="21" spans="2:67" ht="15" x14ac:dyDescent="0.25">
      <c r="B21" s="184" t="s">
        <v>31</v>
      </c>
      <c r="C21" s="185" t="s">
        <v>189</v>
      </c>
      <c r="D21" s="38"/>
      <c r="E21" s="28"/>
      <c r="F21" s="51"/>
      <c r="G21" s="51"/>
      <c r="H21" s="51"/>
      <c r="I21" s="51"/>
      <c r="J21" s="53"/>
      <c r="K21" s="54"/>
      <c r="L21" s="28"/>
      <c r="M21" s="51"/>
      <c r="N21" s="51"/>
      <c r="O21" s="51"/>
      <c r="P21" s="51"/>
      <c r="Q21" s="53"/>
      <c r="R21" s="54"/>
      <c r="S21" s="28"/>
      <c r="T21" s="51"/>
      <c r="U21" s="51"/>
      <c r="V21" s="51"/>
      <c r="W21" s="51"/>
      <c r="X21" s="53"/>
      <c r="Y21" s="54"/>
      <c r="Z21" s="28"/>
      <c r="AA21" s="51"/>
      <c r="AB21" s="51"/>
      <c r="AC21" s="51"/>
      <c r="AD21" s="51"/>
      <c r="AE21" s="53"/>
      <c r="AF21" s="54"/>
      <c r="AG21" s="28"/>
      <c r="AH21" s="51"/>
      <c r="AI21" s="51"/>
      <c r="AJ21" s="51"/>
      <c r="AK21" s="51"/>
      <c r="AL21" s="53"/>
      <c r="AM21" s="54"/>
      <c r="AO21" s="205" t="str">
        <f>IF(OR('2.0'!AR21="NOT OK",AT21="NOT OK",AV21="NOT OK",AX21="NOT OK",AZ21="NOT OK",AP21&lt;&gt;"",BK21="NOT OK"),"NOT OK",IF(COUNTA(E21:AM21)=0,"","OK"))</f>
        <v/>
      </c>
      <c r="AP21" s="206" t="str">
        <f>IF(BG21&lt;&gt;"",'2.0'!BG21,IF(BK21="NOT OK",BL21,IF(AND(COUNTA(E21:AM21)=0,BH21="yes"),"Row required",IF(AR21="NOT OK","The p-value of t-Test differs from ECB calculation (time of default).",
IF(AT21="NOT OK","The p-value of t-Test differs from ECB calculation (time of default + 1 year).",
IF(AV21="NOT OK","The p-value of t-Test differs from ECB calculation (time of default + 3 years).",
IF(AX21="NOT OK","The p-value of t-Test differs from ECB calculation (time of default + 5 years).",
IF(AZ21="NOT OK","The p-value of t-Test differs from ECB calculation (time of default + 7 years).",
IF(BN21="NOT OK",BO21,"")))))))))</f>
        <v/>
      </c>
      <c r="AQ21" s="200" t="str">
        <f>IFERROR(
IF(COUNTA(F21:K21)=0,"",2*(1-_xlfn.T.DIST(ABS(SQRT(E21)*(G21-F21)/SQRT('2.0'!H21)),E21-1,TRUE))),"")</f>
        <v/>
      </c>
      <c r="AR21" s="9" t="str">
        <f>IFERROR(IF(COUNTA(E21:K21)=0,"",IF(ABS('2.0'!J21-AQ21)&gt;0.00001,"NOT OK","OK")),"")</f>
        <v/>
      </c>
      <c r="AS21" s="58" t="str">
        <f>IFERROR(
IF(COUNTA(L21:R21)=0,"",2*(1-_xlfn.T.DIST(ABS(SQRT(L21)*(N21-M21)/SQRT('2.0'!O21)),L21-1,TRUE))),"")</f>
        <v/>
      </c>
      <c r="AT21" s="9" t="str">
        <f>IFERROR(IF(COUNTA(L21:R21)=0,"",IF(ABS('2.0'!Q21-AS21)&gt;0.00001,"NOT OK","OK")),"")</f>
        <v/>
      </c>
      <c r="AU21" s="58" t="str">
        <f>IFERROR(
IF(COUNTA(S21:Y21)=0,"",2*(1-_xlfn.T.DIST(ABS(SQRT(S21)*(U21-T21)/SQRT('2.0'!V21)),S21-1,TRUE))),"")</f>
        <v/>
      </c>
      <c r="AV21" s="9" t="str">
        <f>IFERROR(IF(COUNTA(S21:Y21)=0,"",IF(ABS('2.0'!X21-AU21)&gt;0.00001,"NOT OK","OK")),"")</f>
        <v/>
      </c>
      <c r="AW21" s="58" t="str">
        <f>IFERROR(
IF(COUNTA(Z21:AF21)=0,"",2*(1-_xlfn.T.DIST(ABS(SQRT(Z21)*(AB21-AA21)/SQRT('2.0'!AC21)),Z21-1,TRUE))),"")</f>
        <v/>
      </c>
      <c r="AX21" s="9" t="str">
        <f>IFERROR(IF(COUNTA(Z21:AF21)=0,"",IF(ABS('2.0'!AE21-AW21)&gt;0.00001,"NOT OK","OK")),"")</f>
        <v/>
      </c>
      <c r="AY21" s="58" t="str">
        <f>IFERROR(
IF(COUNTA(AG21:AM21)=0,"",2*(1-_xlfn.T.DIST(ABS(SQRT(AG21)*(AI21-AH21)/SQRT('2.0'!AJ21)),AG21-1,TRUE))),"")</f>
        <v/>
      </c>
      <c r="AZ21" s="9" t="str">
        <f>IFERROR(IF(COUNTA(AG21:AM21)=0,"",IF(ABS(AL21-'2.0'!AY21)&gt;0.00001,"NOT OK","OK")),"")</f>
        <v/>
      </c>
      <c r="BC21" s="170"/>
      <c r="BD21" s="174">
        <f>SUM(
OR(COUNTA(E21:K21)=7,AND(NOT(ISBLANK(E21)),'2.0'!E21=0),AND(E21=1,COUNTA(E21:K21)=4)),
OR(COUNTA(L21:R21)=7,AND(NOT(ISBLANK(L21)),L21=0),AND(L21=1,COUNTA(L21:R21)=4)),
OR(COUNTA(S21:Y21)=7,AND(NOT(ISBLANK(S21)),S21=0),AND(S21=1,COUNTA(S21:Y21)=4)),
OR(COUNTA(Z21:AF21)=7,AND(NOT(ISBLANK(Z21)),Z21=0),AND(Z21=1,COUNTA(Z21:AF21)=4)),
OR(COUNTA(AG21:AM21)=7,AND(NOT(ISBLANK(AG21)),AG21=0),AND(AG21=1,COUNTA(AG21:AM21)=4)))</f>
        <v>0</v>
      </c>
      <c r="BE21" s="174">
        <f>SUM(
COUNTA('2.0'!E21:K21)=0,
COUNTA(L21:R21)=0,
COUNTA(S21:Y21)=0,
COUNTA(Z21:AF21)=0,
COUNTA(AG21:AM21)=0)</f>
        <v>5</v>
      </c>
      <c r="BF21" s="174">
        <f>COUNTIF('2.0'!E21,0)</f>
        <v>0</v>
      </c>
      <c r="BG21" s="174" t="str">
        <f>IF(OR(AND(BD21+BE21=5,D21&lt;&gt;"",BD21&gt;0),AND(BE21+BF21=5,D21=""),BK21="NOT OK"),"","Row incomplete")</f>
        <v/>
      </c>
      <c r="BH21" s="159" t="str">
        <f>IF(AND('1.2'!$E$11="less than or equal to 20 facility grades or pools",'1.2'!$E$9&gt;0),
IF(BI21&lt;='1.2'!$E$9, "yes", "no"),
IF('1.2'!$E$11="more than 20 facility grades or pools (including continuous ELBE models)", "no","not known"))</f>
        <v>not known</v>
      </c>
      <c r="BI21" s="159">
        <v>13</v>
      </c>
      <c r="BK21" s="174" t="str">
        <f>IF('1.2'!$E$11="more than 20 facility grades or pools (including continuous ELBE models)",IF(OR(COUNTA(D21)=1,BE21&lt;&gt;5),"NOT OK","OK"),"")</f>
        <v/>
      </c>
      <c r="BL21" s="174" t="str">
        <f>IF('2.0'!BK21="NOT OK","Results only expected for standardised segments (rows 201-212).","")</f>
        <v/>
      </c>
      <c r="BN21" s="174" t="str">
        <f>IF(OR(AND('2.0'!E21=0,COUNTA(G21:J21)&gt;0),
AND(L21=0,COUNTA(N21:Q21)&gt;0),
AND(S21=0,COUNTA(U21:X21)&gt;0),
AND(Z21=0,COUNTA(AB21:AE21)&gt;0),
AND(AG21=0,COUNTA(AI21:AL21)&gt;0)),
"NOT OK","OK")</f>
        <v>OK</v>
      </c>
      <c r="BO21" s="174" t="str">
        <f>IF(AND('2.0'!E21=0,COUNTA(G21:J21)&gt;0),"As number of facilities at default date is zero please leave column G to J empty.",
IF(AND(L21=0,COUNTA(N21:Q21)&gt;0),"As number of facilities at default date + 1 year is zero please leave column N to Q empty.",
IF(AND(S21=0,COUNTA(U21:X21)&gt;0),"As number of facilities at default date + 3 years is zero please leave column U to X empty.",
IF(AND(Z21=0,COUNTA(AB21:AE21)&gt;0),"As number of facilities at default date + 5 years is zero please leave column AB to AE empty.",
IF(AND(AG21=0,COUNTA(AI21:AL21)&gt;0),"As number of facilities at default date + 7 years is zero please leave column AI to AL empty.","")))))</f>
        <v/>
      </c>
    </row>
    <row r="22" spans="2:67" ht="15" x14ac:dyDescent="0.25">
      <c r="B22" s="184" t="s">
        <v>32</v>
      </c>
      <c r="C22" s="185" t="s">
        <v>190</v>
      </c>
      <c r="D22" s="38"/>
      <c r="E22" s="28"/>
      <c r="F22" s="51"/>
      <c r="G22" s="51"/>
      <c r="H22" s="51"/>
      <c r="I22" s="51"/>
      <c r="J22" s="53"/>
      <c r="K22" s="54"/>
      <c r="L22" s="28"/>
      <c r="M22" s="51"/>
      <c r="N22" s="51"/>
      <c r="O22" s="51"/>
      <c r="P22" s="51"/>
      <c r="Q22" s="53"/>
      <c r="R22" s="54"/>
      <c r="S22" s="28"/>
      <c r="T22" s="51"/>
      <c r="U22" s="51"/>
      <c r="V22" s="51"/>
      <c r="W22" s="51"/>
      <c r="X22" s="53"/>
      <c r="Y22" s="54"/>
      <c r="Z22" s="28"/>
      <c r="AA22" s="51"/>
      <c r="AB22" s="51"/>
      <c r="AC22" s="51"/>
      <c r="AD22" s="51"/>
      <c r="AE22" s="53"/>
      <c r="AF22" s="54"/>
      <c r="AG22" s="28"/>
      <c r="AH22" s="51"/>
      <c r="AI22" s="51"/>
      <c r="AJ22" s="51"/>
      <c r="AK22" s="51"/>
      <c r="AL22" s="53"/>
      <c r="AM22" s="54"/>
      <c r="AO22" s="205" t="str">
        <f>IF(OR('2.0'!AR22="NOT OK",AT22="NOT OK",AV22="NOT OK",AX22="NOT OK",AZ22="NOT OK",AP22&lt;&gt;"",BK22="NOT OK"),"NOT OK",IF(COUNTA(E22:AM22)=0,"","OK"))</f>
        <v/>
      </c>
      <c r="AP22" s="206" t="str">
        <f>IF(BG22&lt;&gt;"",'2.0'!BG22,IF(BK22="NOT OK",BL22,IF(AND(COUNTA(E22:AM22)=0,BH22="yes"),"Row required",IF(AR22="NOT OK","The p-value of t-Test differs from ECB calculation (time of default).",
IF(AT22="NOT OK","The p-value of t-Test differs from ECB calculation (time of default + 1 year).",
IF(AV22="NOT OK","The p-value of t-Test differs from ECB calculation (time of default + 3 years).",
IF(AX22="NOT OK","The p-value of t-Test differs from ECB calculation (time of default + 5 years).",
IF(AZ22="NOT OK","The p-value of t-Test differs from ECB calculation (time of default + 7 years).",
IF(BN22="NOT OK",BO22,"")))))))))</f>
        <v/>
      </c>
      <c r="AQ22" s="200" t="str">
        <f>IFERROR(
IF(COUNTA(F22:K22)=0,"",2*(1-_xlfn.T.DIST(ABS(SQRT(E22)*(G22-F22)/SQRT('2.0'!H22)),E22-1,TRUE))),"")</f>
        <v/>
      </c>
      <c r="AR22" s="9" t="str">
        <f>IFERROR(IF(COUNTA(E22:K22)=0,"",IF(ABS('2.0'!J22-AQ22)&gt;0.00001,"NOT OK","OK")),"")</f>
        <v/>
      </c>
      <c r="AS22" s="58" t="str">
        <f>IFERROR(
IF(COUNTA(L22:R22)=0,"",2*(1-_xlfn.T.DIST(ABS(SQRT(L22)*(N22-M22)/SQRT('2.0'!O22)),L22-1,TRUE))),"")</f>
        <v/>
      </c>
      <c r="AT22" s="9" t="str">
        <f>IFERROR(IF(COUNTA(L22:R22)=0,"",IF(ABS('2.0'!Q22-AS22)&gt;0.00001,"NOT OK","OK")),"")</f>
        <v/>
      </c>
      <c r="AU22" s="58" t="str">
        <f>IFERROR(
IF(COUNTA(S22:Y22)=0,"",2*(1-_xlfn.T.DIST(ABS(SQRT(S22)*(U22-T22)/SQRT('2.0'!V22)),S22-1,TRUE))),"")</f>
        <v/>
      </c>
      <c r="AV22" s="9" t="str">
        <f>IFERROR(IF(COUNTA(S22:Y22)=0,"",IF(ABS('2.0'!X22-AU22)&gt;0.00001,"NOT OK","OK")),"")</f>
        <v/>
      </c>
      <c r="AW22" s="58" t="str">
        <f>IFERROR(
IF(COUNTA(Z22:AF22)=0,"",2*(1-_xlfn.T.DIST(ABS(SQRT(Z22)*(AB22-AA22)/SQRT('2.0'!AC22)),Z22-1,TRUE))),"")</f>
        <v/>
      </c>
      <c r="AX22" s="9" t="str">
        <f>IFERROR(IF(COUNTA(Z22:AF22)=0,"",IF(ABS('2.0'!AE22-AW22)&gt;0.00001,"NOT OK","OK")),"")</f>
        <v/>
      </c>
      <c r="AY22" s="58" t="str">
        <f>IFERROR(
IF(COUNTA(AG22:AM22)=0,"",2*(1-_xlfn.T.DIST(ABS(SQRT(AG22)*(AI22-AH22)/SQRT('2.0'!AJ22)),AG22-1,TRUE))),"")</f>
        <v/>
      </c>
      <c r="AZ22" s="9" t="str">
        <f>IFERROR(IF(COUNTA(AG22:AM22)=0,"",IF(ABS(AL22-'2.0'!AY22)&gt;0.00001,"NOT OK","OK")),"")</f>
        <v/>
      </c>
      <c r="BC22" s="170"/>
      <c r="BD22" s="174">
        <f>SUM(
OR(COUNTA(E22:K22)=7,AND(NOT(ISBLANK(E22)),'2.0'!E22=0),AND(E22=1,COUNTA(E22:K22)=4)),
OR(COUNTA(L22:R22)=7,AND(NOT(ISBLANK(L22)),L22=0),AND(L22=1,COUNTA(L22:R22)=4)),
OR(COUNTA(S22:Y22)=7,AND(NOT(ISBLANK(S22)),S22=0),AND(S22=1,COUNTA(S22:Y22)=4)),
OR(COUNTA(Z22:AF22)=7,AND(NOT(ISBLANK(Z22)),Z22=0),AND(Z22=1,COUNTA(Z22:AF22)=4)),
OR(COUNTA(AG22:AM22)=7,AND(NOT(ISBLANK(AG22)),AG22=0),AND(AG22=1,COUNTA(AG22:AM22)=4)))</f>
        <v>0</v>
      </c>
      <c r="BE22" s="174">
        <f>SUM(
COUNTA('2.0'!E22:K22)=0,
COUNTA(L22:R22)=0,
COUNTA(S22:Y22)=0,
COUNTA(Z22:AF22)=0,
COUNTA(AG22:AM22)=0)</f>
        <v>5</v>
      </c>
      <c r="BF22" s="174">
        <f>COUNTIF('2.0'!E22,0)</f>
        <v>0</v>
      </c>
      <c r="BG22" s="174" t="str">
        <f>IF(OR(AND(BD22+BE22=5,D22&lt;&gt;"",BD22&gt;0),AND(BE22+BF22=5,D22=""),BK22="NOT OK"),"","Row incomplete")</f>
        <v/>
      </c>
      <c r="BH22" s="159" t="str">
        <f>IF(AND('1.2'!$E$11="less than or equal to 20 facility grades or pools",'1.2'!$E$9&gt;0),
IF(BI22&lt;='1.2'!$E$9, "yes", "no"),
IF('1.2'!$E$11="more than 20 facility grades or pools (including continuous ELBE models)", "no","not known"))</f>
        <v>not known</v>
      </c>
      <c r="BI22" s="159">
        <v>14</v>
      </c>
      <c r="BK22" s="174" t="str">
        <f>IF('1.2'!$E$11="more than 20 facility grades or pools (including continuous ELBE models)",IF(OR(COUNTA(D22)=1,BE22&lt;&gt;5),"NOT OK","OK"),"")</f>
        <v/>
      </c>
      <c r="BL22" s="174" t="str">
        <f>IF('2.0'!BK22="NOT OK","Results only expected for standardised segments (rows 201-212).","")</f>
        <v/>
      </c>
      <c r="BN22" s="174" t="str">
        <f>IF(OR(AND('2.0'!E22=0,COUNTA(G22:J22)&gt;0),
AND(L22=0,COUNTA(N22:Q22)&gt;0),
AND(S22=0,COUNTA(U22:X22)&gt;0),
AND(Z22=0,COUNTA(AB22:AE22)&gt;0),
AND(AG22=0,COUNTA(AI22:AL22)&gt;0)),
"NOT OK","OK")</f>
        <v>OK</v>
      </c>
      <c r="BO22" s="174" t="str">
        <f>IF(AND('2.0'!E22=0,COUNTA(G22:J22)&gt;0),"As number of facilities at default date is zero please leave column G to J empty.",
IF(AND(L22=0,COUNTA(N22:Q22)&gt;0),"As number of facilities at default date + 1 year is zero please leave column N to Q empty.",
IF(AND(S22=0,COUNTA(U22:X22)&gt;0),"As number of facilities at default date + 3 years is zero please leave column U to X empty.",
IF(AND(Z22=0,COUNTA(AB22:AE22)&gt;0),"As number of facilities at default date + 5 years is zero please leave column AB to AE empty.",
IF(AND(AG22=0,COUNTA(AI22:AL22)&gt;0),"As number of facilities at default date + 7 years is zero please leave column AI to AL empty.","")))))</f>
        <v/>
      </c>
    </row>
    <row r="23" spans="2:67" ht="15" x14ac:dyDescent="0.25">
      <c r="B23" s="184" t="s">
        <v>33</v>
      </c>
      <c r="C23" s="185" t="s">
        <v>191</v>
      </c>
      <c r="D23" s="38"/>
      <c r="E23" s="28"/>
      <c r="F23" s="51"/>
      <c r="G23" s="51"/>
      <c r="H23" s="51"/>
      <c r="I23" s="51"/>
      <c r="J23" s="53"/>
      <c r="K23" s="54"/>
      <c r="L23" s="28"/>
      <c r="M23" s="51"/>
      <c r="N23" s="51"/>
      <c r="O23" s="51"/>
      <c r="P23" s="51"/>
      <c r="Q23" s="53"/>
      <c r="R23" s="54"/>
      <c r="S23" s="28"/>
      <c r="T23" s="51"/>
      <c r="U23" s="51"/>
      <c r="V23" s="51"/>
      <c r="W23" s="51"/>
      <c r="X23" s="53"/>
      <c r="Y23" s="54"/>
      <c r="Z23" s="28"/>
      <c r="AA23" s="51"/>
      <c r="AB23" s="51"/>
      <c r="AC23" s="51"/>
      <c r="AD23" s="51"/>
      <c r="AE23" s="53"/>
      <c r="AF23" s="54"/>
      <c r="AG23" s="28"/>
      <c r="AH23" s="51"/>
      <c r="AI23" s="51"/>
      <c r="AJ23" s="51"/>
      <c r="AK23" s="51"/>
      <c r="AL23" s="53"/>
      <c r="AM23" s="54"/>
      <c r="AO23" s="205" t="str">
        <f>IF(OR('2.0'!AR23="NOT OK",AT23="NOT OK",AV23="NOT OK",AX23="NOT OK",AZ23="NOT OK",AP23&lt;&gt;"",BK23="NOT OK"),"NOT OK",IF(COUNTA(E23:AM23)=0,"","OK"))</f>
        <v/>
      </c>
      <c r="AP23" s="206" t="str">
        <f>IF(BG23&lt;&gt;"",'2.0'!BG23,IF(BK23="NOT OK",BL23,IF(AND(COUNTA(E23:AM23)=0,BH23="yes"),"Row required",IF(AR23="NOT OK","The p-value of t-Test differs from ECB calculation (time of default).",
IF(AT23="NOT OK","The p-value of t-Test differs from ECB calculation (time of default + 1 year).",
IF(AV23="NOT OK","The p-value of t-Test differs from ECB calculation (time of default + 3 years).",
IF(AX23="NOT OK","The p-value of t-Test differs from ECB calculation (time of default + 5 years).",
IF(AZ23="NOT OK","The p-value of t-Test differs from ECB calculation (time of default + 7 years).",
IF(BN23="NOT OK",BO23,"")))))))))</f>
        <v/>
      </c>
      <c r="AQ23" s="200" t="str">
        <f>IFERROR(
IF(COUNTA(F23:K23)=0,"",2*(1-_xlfn.T.DIST(ABS(SQRT(E23)*(G23-F23)/SQRT('2.0'!H23)),E23-1,TRUE))),"")</f>
        <v/>
      </c>
      <c r="AR23" s="9" t="str">
        <f>IFERROR(IF(COUNTA(E23:K23)=0,"",IF(ABS('2.0'!J23-AQ23)&gt;0.00001,"NOT OK","OK")),"")</f>
        <v/>
      </c>
      <c r="AS23" s="58" t="str">
        <f>IFERROR(
IF(COUNTA(L23:R23)=0,"",2*(1-_xlfn.T.DIST(ABS(SQRT(L23)*(N23-M23)/SQRT('2.0'!O23)),L23-1,TRUE))),"")</f>
        <v/>
      </c>
      <c r="AT23" s="9" t="str">
        <f>IFERROR(IF(COUNTA(L23:R23)=0,"",IF(ABS('2.0'!Q23-AS23)&gt;0.00001,"NOT OK","OK")),"")</f>
        <v/>
      </c>
      <c r="AU23" s="58" t="str">
        <f>IFERROR(
IF(COUNTA(S23:Y23)=0,"",2*(1-_xlfn.T.DIST(ABS(SQRT(S23)*(U23-T23)/SQRT('2.0'!V23)),S23-1,TRUE))),"")</f>
        <v/>
      </c>
      <c r="AV23" s="9" t="str">
        <f>IFERROR(IF(COUNTA(S23:Y23)=0,"",IF(ABS('2.0'!X23-AU23)&gt;0.00001,"NOT OK","OK")),"")</f>
        <v/>
      </c>
      <c r="AW23" s="58" t="str">
        <f>IFERROR(
IF(COUNTA(Z23:AF23)=0,"",2*(1-_xlfn.T.DIST(ABS(SQRT(Z23)*(AB23-AA23)/SQRT('2.0'!AC23)),Z23-1,TRUE))),"")</f>
        <v/>
      </c>
      <c r="AX23" s="9" t="str">
        <f>IFERROR(IF(COUNTA(Z23:AF23)=0,"",IF(ABS('2.0'!AE23-AW23)&gt;0.00001,"NOT OK","OK")),"")</f>
        <v/>
      </c>
      <c r="AY23" s="58" t="str">
        <f>IFERROR(
IF(COUNTA(AG23:AM23)=0,"",2*(1-_xlfn.T.DIST(ABS(SQRT(AG23)*(AI23-AH23)/SQRT('2.0'!AJ23)),AG23-1,TRUE))),"")</f>
        <v/>
      </c>
      <c r="AZ23" s="9" t="str">
        <f>IFERROR(IF(COUNTA(AG23:AM23)=0,"",IF(ABS(AL23-'2.0'!AY23)&gt;0.00001,"NOT OK","OK")),"")</f>
        <v/>
      </c>
      <c r="BC23" s="170"/>
      <c r="BD23" s="174">
        <f>SUM(
OR(COUNTA(E23:K23)=7,AND(NOT(ISBLANK(E23)),'2.0'!E23=0),AND(E23=1,COUNTA(E23:K23)=4)),
OR(COUNTA(L23:R23)=7,AND(NOT(ISBLANK(L23)),L23=0),AND(L23=1,COUNTA(L23:R23)=4)),
OR(COUNTA(S23:Y23)=7,AND(NOT(ISBLANK(S23)),S23=0),AND(S23=1,COUNTA(S23:Y23)=4)),
OR(COUNTA(Z23:AF23)=7,AND(NOT(ISBLANK(Z23)),Z23=0),AND(Z23=1,COUNTA(Z23:AF23)=4)),
OR(COUNTA(AG23:AM23)=7,AND(NOT(ISBLANK(AG23)),AG23=0),AND(AG23=1,COUNTA(AG23:AM23)=4)))</f>
        <v>0</v>
      </c>
      <c r="BE23" s="174">
        <f>SUM(
COUNTA('2.0'!E23:K23)=0,
COUNTA(L23:R23)=0,
COUNTA(S23:Y23)=0,
COUNTA(Z23:AF23)=0,
COUNTA(AG23:AM23)=0)</f>
        <v>5</v>
      </c>
      <c r="BF23" s="174">
        <f>COUNTIF('2.0'!E23,0)</f>
        <v>0</v>
      </c>
      <c r="BG23" s="174" t="str">
        <f t="shared" ref="BG23:BG28" si="1">IF(OR(AND(BD23+BE23=5,D23&lt;&gt;"",BD23&gt;0),AND(BE23+BF23=5,D23=""),BK23="NOT OK"),"","Row incomplete")</f>
        <v/>
      </c>
      <c r="BH23" s="159" t="str">
        <f>IF(AND('1.2'!$E$11="less than or equal to 20 facility grades or pools",'1.2'!$E$9&gt;0),
IF(BI23&lt;='1.2'!$E$9, "yes", "no"),
IF('1.2'!$E$11="more than 20 facility grades or pools (including continuous ELBE models)", "no","not known"))</f>
        <v>not known</v>
      </c>
      <c r="BI23" s="159">
        <v>15</v>
      </c>
      <c r="BK23" s="174" t="str">
        <f>IF('1.2'!$E$11="more than 20 facility grades or pools (including continuous ELBE models)",IF(OR(COUNTA(D23)=1,BE23&lt;&gt;5),"NOT OK","OK"),"")</f>
        <v/>
      </c>
      <c r="BL23" s="174" t="str">
        <f>IF('2.0'!BK23="NOT OK","Results only expected for standardised segments (rows 201-212).","")</f>
        <v/>
      </c>
      <c r="BN23" s="174" t="str">
        <f>IF(OR(AND('2.0'!E23=0,COUNTA(G23:J23)&gt;0),
AND(L23=0,COUNTA(N23:Q23)&gt;0),
AND(S23=0,COUNTA(U23:X23)&gt;0),
AND(Z23=0,COUNTA(AB23:AE23)&gt;0),
AND(AG23=0,COUNTA(AI23:AL23)&gt;0)),
"NOT OK","OK")</f>
        <v>OK</v>
      </c>
      <c r="BO23" s="174" t="str">
        <f>IF(AND('2.0'!E23=0,COUNTA(G23:J23)&gt;0),"As number of facilities at default date is zero please leave column G to J empty.",
IF(AND(L23=0,COUNTA(N23:Q23)&gt;0),"As number of facilities at default date + 1 year is zero please leave column N to Q empty.",
IF(AND(S23=0,COUNTA(U23:X23)&gt;0),"As number of facilities at default date + 3 years is zero please leave column U to X empty.",
IF(AND(Z23=0,COUNTA(AB23:AE23)&gt;0),"As number of facilities at default date + 5 years is zero please leave column AB to AE empty.",
IF(AND(AG23=0,COUNTA(AI23:AL23)&gt;0),"As number of facilities at default date + 7 years is zero please leave column AI to AL empty.","")))))</f>
        <v/>
      </c>
    </row>
    <row r="24" spans="2:67" ht="15" x14ac:dyDescent="0.25">
      <c r="B24" s="184" t="s">
        <v>34</v>
      </c>
      <c r="C24" s="185" t="s">
        <v>192</v>
      </c>
      <c r="D24" s="38"/>
      <c r="E24" s="28"/>
      <c r="F24" s="51"/>
      <c r="G24" s="51"/>
      <c r="H24" s="51"/>
      <c r="I24" s="51"/>
      <c r="J24" s="53"/>
      <c r="K24" s="54"/>
      <c r="L24" s="28"/>
      <c r="M24" s="51"/>
      <c r="N24" s="51"/>
      <c r="O24" s="51"/>
      <c r="P24" s="51"/>
      <c r="Q24" s="53"/>
      <c r="R24" s="54"/>
      <c r="S24" s="28"/>
      <c r="T24" s="51"/>
      <c r="U24" s="51"/>
      <c r="V24" s="51"/>
      <c r="W24" s="51"/>
      <c r="X24" s="53"/>
      <c r="Y24" s="54"/>
      <c r="Z24" s="28"/>
      <c r="AA24" s="51"/>
      <c r="AB24" s="51"/>
      <c r="AC24" s="51"/>
      <c r="AD24" s="51"/>
      <c r="AE24" s="53"/>
      <c r="AF24" s="54"/>
      <c r="AG24" s="28"/>
      <c r="AH24" s="51"/>
      <c r="AI24" s="51"/>
      <c r="AJ24" s="51"/>
      <c r="AK24" s="51"/>
      <c r="AL24" s="53"/>
      <c r="AM24" s="54"/>
      <c r="AO24" s="205" t="str">
        <f>IF(OR('2.0'!AR24="NOT OK",AT24="NOT OK",AV24="NOT OK",AX24="NOT OK",AZ24="NOT OK",AP24&lt;&gt;"",BK24="NOT OK"),"NOT OK",IF(COUNTA(E24:AM24)=0,"","OK"))</f>
        <v/>
      </c>
      <c r="AP24" s="206" t="str">
        <f>IF(BG24&lt;&gt;"",'2.0'!BG24,IF(BK24="NOT OK",BL24,IF(AND(COUNTA(E24:AM24)=0,BH24="yes"),"Row required",IF(AR24="NOT OK","The p-value of t-Test differs from ECB calculation (time of default).",
IF(AT24="NOT OK","The p-value of t-Test differs from ECB calculation (time of default + 1 year).",
IF(AV24="NOT OK","The p-value of t-Test differs from ECB calculation (time of default + 3 years).",
IF(AX24="NOT OK","The p-value of t-Test differs from ECB calculation (time of default + 5 years).",
IF(AZ24="NOT OK","The p-value of t-Test differs from ECB calculation (time of default + 7 years).",
IF(BN24="NOT OK",BO24,"")))))))))</f>
        <v/>
      </c>
      <c r="AQ24" s="200" t="str">
        <f>IFERROR(
IF(COUNTA(F24:K24)=0,"",2*(1-_xlfn.T.DIST(ABS(SQRT(E24)*(G24-F24)/SQRT('2.0'!H24)),E24-1,TRUE))),"")</f>
        <v/>
      </c>
      <c r="AR24" s="9" t="str">
        <f>IFERROR(IF(COUNTA(E24:K24)=0,"",IF(ABS('2.0'!J24-AQ24)&gt;0.00001,"NOT OK","OK")),"")</f>
        <v/>
      </c>
      <c r="AS24" s="58" t="str">
        <f>IFERROR(
IF(COUNTA(L24:R24)=0,"",2*(1-_xlfn.T.DIST(ABS(SQRT(L24)*(N24-M24)/SQRT('2.0'!O24)),L24-1,TRUE))),"")</f>
        <v/>
      </c>
      <c r="AT24" s="9" t="str">
        <f>IFERROR(IF(COUNTA(L24:R24)=0,"",IF(ABS('2.0'!Q24-AS24)&gt;0.00001,"NOT OK","OK")),"")</f>
        <v/>
      </c>
      <c r="AU24" s="58" t="str">
        <f>IFERROR(
IF(COUNTA(S24:Y24)=0,"",2*(1-_xlfn.T.DIST(ABS(SQRT(S24)*(U24-T24)/SQRT('2.0'!V24)),S24-1,TRUE))),"")</f>
        <v/>
      </c>
      <c r="AV24" s="9" t="str">
        <f>IFERROR(IF(COUNTA(S24:Y24)=0,"",IF(ABS('2.0'!X24-AU24)&gt;0.00001,"NOT OK","OK")),"")</f>
        <v/>
      </c>
      <c r="AW24" s="58" t="str">
        <f>IFERROR(
IF(COUNTA(Z24:AF24)=0,"",2*(1-_xlfn.T.DIST(ABS(SQRT(Z24)*(AB24-AA24)/SQRT('2.0'!AC24)),Z24-1,TRUE))),"")</f>
        <v/>
      </c>
      <c r="AX24" s="9" t="str">
        <f>IFERROR(IF(COUNTA(Z24:AF24)=0,"",IF(ABS('2.0'!AE24-AW24)&gt;0.00001,"NOT OK","OK")),"")</f>
        <v/>
      </c>
      <c r="AY24" s="58" t="str">
        <f>IFERROR(
IF(COUNTA(AG24:AM24)=0,"",2*(1-_xlfn.T.DIST(ABS(SQRT(AG24)*(AI24-AH24)/SQRT('2.0'!AJ24)),AG24-1,TRUE))),"")</f>
        <v/>
      </c>
      <c r="AZ24" s="9" t="str">
        <f>IFERROR(IF(COUNTA(AG24:AM24)=0,"",IF(ABS(AL24-'2.0'!AY24)&gt;0.00001,"NOT OK","OK")),"")</f>
        <v/>
      </c>
      <c r="BC24" s="170"/>
      <c r="BD24" s="174">
        <f>SUM(
OR(COUNTA(E24:K24)=7,AND(NOT(ISBLANK(E24)),'2.0'!E24=0),AND(E24=1,COUNTA(E24:K24)=4)),
OR(COUNTA(L24:R24)=7,AND(NOT(ISBLANK(L24)),L24=0),AND(L24=1,COUNTA(L24:R24)=4)),
OR(COUNTA(S24:Y24)=7,AND(NOT(ISBLANK(S24)),S24=0),AND(S24=1,COUNTA(S24:Y24)=4)),
OR(COUNTA(Z24:AF24)=7,AND(NOT(ISBLANK(Z24)),Z24=0),AND(Z24=1,COUNTA(Z24:AF24)=4)),
OR(COUNTA(AG24:AM24)=7,AND(NOT(ISBLANK(AG24)),AG24=0),AND(AG24=1,COUNTA(AG24:AM24)=4)))</f>
        <v>0</v>
      </c>
      <c r="BE24" s="174">
        <f>SUM(
COUNTA('2.0'!E24:K24)=0,
COUNTA(L24:R24)=0,
COUNTA(S24:Y24)=0,
COUNTA(Z24:AF24)=0,
COUNTA(AG24:AM24)=0)</f>
        <v>5</v>
      </c>
      <c r="BF24" s="174">
        <f>COUNTIF('2.0'!E24,0)</f>
        <v>0</v>
      </c>
      <c r="BG24" s="174" t="str">
        <f t="shared" si="1"/>
        <v/>
      </c>
      <c r="BH24" s="159" t="str">
        <f>IF(AND('1.2'!$E$11="less than or equal to 20 facility grades or pools",'1.2'!$E$9&gt;0),
IF(BI24&lt;='1.2'!$E$9, "yes", "no"),
IF('1.2'!$E$11="more than 20 facility grades or pools (including continuous ELBE models)", "no","not known"))</f>
        <v>not known</v>
      </c>
      <c r="BI24" s="159">
        <v>16</v>
      </c>
      <c r="BK24" s="174" t="str">
        <f>IF('1.2'!$E$11="more than 20 facility grades or pools (including continuous ELBE models)",IF(OR(COUNTA(D24)=1,BE24&lt;&gt;5),"NOT OK","OK"),"")</f>
        <v/>
      </c>
      <c r="BL24" s="174" t="str">
        <f>IF('2.0'!BK24="NOT OK","Results only expected for standardised segments (rows 201-212).","")</f>
        <v/>
      </c>
      <c r="BN24" s="174" t="str">
        <f>IF(OR(AND('2.0'!E24=0,COUNTA(G24:J24)&gt;0),
AND(L24=0,COUNTA(N24:Q24)&gt;0),
AND(S24=0,COUNTA(U24:X24)&gt;0),
AND(Z24=0,COUNTA(AB24:AE24)&gt;0),
AND(AG24=0,COUNTA(AI24:AL24)&gt;0)),
"NOT OK","OK")</f>
        <v>OK</v>
      </c>
      <c r="BO24" s="174" t="str">
        <f>IF(AND('2.0'!E24=0,COUNTA(G24:J24)&gt;0),"As number of facilities at default date is zero please leave column G to J empty.",
IF(AND(L24=0,COUNTA(N24:Q24)&gt;0),"As number of facilities at default date + 1 year is zero please leave column N to Q empty.",
IF(AND(S24=0,COUNTA(U24:X24)&gt;0),"As number of facilities at default date + 3 years is zero please leave column U to X empty.",
IF(AND(Z24=0,COUNTA(AB24:AE24)&gt;0),"As number of facilities at default date + 5 years is zero please leave column AB to AE empty.",
IF(AND(AG24=0,COUNTA(AI24:AL24)&gt;0),"As number of facilities at default date + 7 years is zero please leave column AI to AL empty.","")))))</f>
        <v/>
      </c>
    </row>
    <row r="25" spans="2:67" ht="15" x14ac:dyDescent="0.25">
      <c r="B25" s="184" t="s">
        <v>35</v>
      </c>
      <c r="C25" s="185" t="s">
        <v>193</v>
      </c>
      <c r="D25" s="38"/>
      <c r="E25" s="28"/>
      <c r="F25" s="51"/>
      <c r="G25" s="51"/>
      <c r="H25" s="51"/>
      <c r="I25" s="51"/>
      <c r="J25" s="53"/>
      <c r="K25" s="54"/>
      <c r="L25" s="28"/>
      <c r="M25" s="51"/>
      <c r="N25" s="51"/>
      <c r="O25" s="51"/>
      <c r="P25" s="51"/>
      <c r="Q25" s="53"/>
      <c r="R25" s="54"/>
      <c r="S25" s="28"/>
      <c r="T25" s="51"/>
      <c r="U25" s="51"/>
      <c r="V25" s="51"/>
      <c r="W25" s="51"/>
      <c r="X25" s="53"/>
      <c r="Y25" s="54"/>
      <c r="Z25" s="28"/>
      <c r="AA25" s="51"/>
      <c r="AB25" s="51"/>
      <c r="AC25" s="51"/>
      <c r="AD25" s="51"/>
      <c r="AE25" s="53"/>
      <c r="AF25" s="54"/>
      <c r="AG25" s="28"/>
      <c r="AH25" s="51"/>
      <c r="AI25" s="51"/>
      <c r="AJ25" s="51"/>
      <c r="AK25" s="51"/>
      <c r="AL25" s="53"/>
      <c r="AM25" s="54"/>
      <c r="AO25" s="205" t="str">
        <f>IF(OR('2.0'!AR25="NOT OK",AT25="NOT OK",AV25="NOT OK",AX25="NOT OK",AZ25="NOT OK",AP25&lt;&gt;"",BK25="NOT OK"),"NOT OK",IF(COUNTA(E25:AM25)=0,"","OK"))</f>
        <v/>
      </c>
      <c r="AP25" s="206" t="str">
        <f>IF(BG25&lt;&gt;"",'2.0'!BG25,IF(BK25="NOT OK",BL25,IF(AND(COUNTA(E25:AM25)=0,BH25="yes"),"Row required",IF(AR25="NOT OK","The p-value of t-Test differs from ECB calculation (time of default).",
IF(AT25="NOT OK","The p-value of t-Test differs from ECB calculation (time of default + 1 year).",
IF(AV25="NOT OK","The p-value of t-Test differs from ECB calculation (time of default + 3 years).",
IF(AX25="NOT OK","The p-value of t-Test differs from ECB calculation (time of default + 5 years).",
IF(AZ25="NOT OK","The p-value of t-Test differs from ECB calculation (time of default + 7 years).",
IF(BN25="NOT OK",BO25,"")))))))))</f>
        <v/>
      </c>
      <c r="AQ25" s="200" t="str">
        <f>IFERROR(
IF(COUNTA(F25:K25)=0,"",2*(1-_xlfn.T.DIST(ABS(SQRT(E25)*(G25-F25)/SQRT('2.0'!H25)),E25-1,TRUE))),"")</f>
        <v/>
      </c>
      <c r="AR25" s="9" t="str">
        <f>IFERROR(IF(COUNTA(E25:K25)=0,"",IF(ABS('2.0'!J25-AQ25)&gt;0.00001,"NOT OK","OK")),"")</f>
        <v/>
      </c>
      <c r="AS25" s="58" t="str">
        <f>IFERROR(
IF(COUNTA(L25:R25)=0,"",2*(1-_xlfn.T.DIST(ABS(SQRT(L25)*(N25-M25)/SQRT('2.0'!O25)),L25-1,TRUE))),"")</f>
        <v/>
      </c>
      <c r="AT25" s="9" t="str">
        <f>IFERROR(IF(COUNTA(L25:R25)=0,"",IF(ABS('2.0'!Q25-AS25)&gt;0.00001,"NOT OK","OK")),"")</f>
        <v/>
      </c>
      <c r="AU25" s="58" t="str">
        <f>IFERROR(
IF(COUNTA(S25:Y25)=0,"",2*(1-_xlfn.T.DIST(ABS(SQRT(S25)*(U25-T25)/SQRT('2.0'!V25)),S25-1,TRUE))),"")</f>
        <v/>
      </c>
      <c r="AV25" s="9" t="str">
        <f>IFERROR(IF(COUNTA(S25:Y25)=0,"",IF(ABS('2.0'!X25-AU25)&gt;0.00001,"NOT OK","OK")),"")</f>
        <v/>
      </c>
      <c r="AW25" s="58" t="str">
        <f>IFERROR(
IF(COUNTA(Z25:AF25)=0,"",2*(1-_xlfn.T.DIST(ABS(SQRT(Z25)*(AB25-AA25)/SQRT('2.0'!AC25)),Z25-1,TRUE))),"")</f>
        <v/>
      </c>
      <c r="AX25" s="9" t="str">
        <f>IFERROR(IF(COUNTA(Z25:AF25)=0,"",IF(ABS('2.0'!AE25-AW25)&gt;0.00001,"NOT OK","OK")),"")</f>
        <v/>
      </c>
      <c r="AY25" s="58" t="str">
        <f>IFERROR(
IF(COUNTA(AG25:AM25)=0,"",2*(1-_xlfn.T.DIST(ABS(SQRT(AG25)*(AI25-AH25)/SQRT('2.0'!AJ25)),AG25-1,TRUE))),"")</f>
        <v/>
      </c>
      <c r="AZ25" s="9" t="str">
        <f>IFERROR(IF(COUNTA(AG25:AM25)=0,"",IF(ABS(AL25-'2.0'!AY25)&gt;0.00001,"NOT OK","OK")),"")</f>
        <v/>
      </c>
      <c r="BC25" s="170"/>
      <c r="BD25" s="174">
        <f>SUM(
OR(COUNTA(E25:K25)=7,AND(NOT(ISBLANK(E25)),'2.0'!E25=0),AND(E25=1,COUNTA(E25:K25)=4)),
OR(COUNTA(L25:R25)=7,AND(NOT(ISBLANK(L25)),L25=0),AND(L25=1,COUNTA(L25:R25)=4)),
OR(COUNTA(S25:Y25)=7,AND(NOT(ISBLANK(S25)),S25=0),AND(S25=1,COUNTA(S25:Y25)=4)),
OR(COUNTA(Z25:AF25)=7,AND(NOT(ISBLANK(Z25)),Z25=0),AND(Z25=1,COUNTA(Z25:AF25)=4)),
OR(COUNTA(AG25:AM25)=7,AND(NOT(ISBLANK(AG25)),AG25=0),AND(AG25=1,COUNTA(AG25:AM25)=4)))</f>
        <v>0</v>
      </c>
      <c r="BE25" s="174">
        <f>SUM(
COUNTA('2.0'!E25:K25)=0,
COUNTA(L25:R25)=0,
COUNTA(S25:Y25)=0,
COUNTA(Z25:AF25)=0,
COUNTA(AG25:AM25)=0)</f>
        <v>5</v>
      </c>
      <c r="BF25" s="174">
        <f>COUNTIF('2.0'!E25,0)</f>
        <v>0</v>
      </c>
      <c r="BG25" s="174" t="str">
        <f>IF(OR(AND(BD25+BE25=5,D25&lt;&gt;"",BD25&gt;0),AND(BE25+BF25=5,D25=""),BK25="NOT OK"),"","Row incomplete")</f>
        <v/>
      </c>
      <c r="BH25" s="159" t="str">
        <f>IF(AND('1.2'!$E$11="less than or equal to 20 facility grades or pools",'1.2'!$E$9&gt;0),
IF(BI25&lt;='1.2'!$E$9, "yes", "no"),
IF('1.2'!$E$11="more than 20 facility grades or pools (including continuous ELBE models)", "no","not known"))</f>
        <v>not known</v>
      </c>
      <c r="BI25" s="159">
        <v>17</v>
      </c>
      <c r="BK25" s="174" t="str">
        <f>IF('1.2'!$E$11="more than 20 facility grades or pools (including continuous ELBE models)",IF(OR(COUNTA(D25)=1,BE25&lt;&gt;5),"NOT OK","OK"),"")</f>
        <v/>
      </c>
      <c r="BL25" s="174" t="str">
        <f>IF('2.0'!BK25="NOT OK","Results only expected for standardised segments (rows 201-212).","")</f>
        <v/>
      </c>
      <c r="BN25" s="174" t="str">
        <f>IF(OR(AND('2.0'!E25=0,COUNTA(G25:J25)&gt;0),
AND(L25=0,COUNTA(N25:Q25)&gt;0),
AND(S25=0,COUNTA(U25:X25)&gt;0),
AND(Z25=0,COUNTA(AB25:AE25)&gt;0),
AND(AG25=0,COUNTA(AI25:AL25)&gt;0)),
"NOT OK","OK")</f>
        <v>OK</v>
      </c>
      <c r="BO25" s="174" t="str">
        <f>IF(AND('2.0'!E25=0,COUNTA(G25:J25)&gt;0),"As number of facilities at default date is zero please leave column G to J empty.",
IF(AND(L25=0,COUNTA(N25:Q25)&gt;0),"As number of facilities at default date + 1 year is zero please leave column N to Q empty.",
IF(AND(S25=0,COUNTA(U25:X25)&gt;0),"As number of facilities at default date + 3 years is zero please leave column U to X empty.",
IF(AND(Z25=0,COUNTA(AB25:AE25)&gt;0),"As number of facilities at default date + 5 years is zero please leave column AB to AE empty.",
IF(AND(AG25=0,COUNTA(AI25:AL25)&gt;0),"As number of facilities at default date + 7 years is zero please leave column AI to AL empty.","")))))</f>
        <v/>
      </c>
    </row>
    <row r="26" spans="2:67" ht="15" x14ac:dyDescent="0.25">
      <c r="B26" s="184" t="s">
        <v>36</v>
      </c>
      <c r="C26" s="185" t="s">
        <v>194</v>
      </c>
      <c r="D26" s="38"/>
      <c r="E26" s="28"/>
      <c r="F26" s="51"/>
      <c r="G26" s="51"/>
      <c r="H26" s="51"/>
      <c r="I26" s="51"/>
      <c r="J26" s="53"/>
      <c r="K26" s="54"/>
      <c r="L26" s="28"/>
      <c r="M26" s="51"/>
      <c r="N26" s="51"/>
      <c r="O26" s="51"/>
      <c r="P26" s="51"/>
      <c r="Q26" s="53"/>
      <c r="R26" s="54"/>
      <c r="S26" s="28"/>
      <c r="T26" s="51"/>
      <c r="U26" s="51"/>
      <c r="V26" s="51"/>
      <c r="W26" s="51"/>
      <c r="X26" s="53"/>
      <c r="Y26" s="54"/>
      <c r="Z26" s="28"/>
      <c r="AA26" s="51"/>
      <c r="AB26" s="51"/>
      <c r="AC26" s="51"/>
      <c r="AD26" s="51"/>
      <c r="AE26" s="53"/>
      <c r="AF26" s="54"/>
      <c r="AG26" s="28"/>
      <c r="AH26" s="51"/>
      <c r="AI26" s="51"/>
      <c r="AJ26" s="51"/>
      <c r="AK26" s="51"/>
      <c r="AL26" s="53"/>
      <c r="AM26" s="54"/>
      <c r="AO26" s="205" t="str">
        <f>IF(OR('2.0'!AR26="NOT OK",AT26="NOT OK",AV26="NOT OK",AX26="NOT OK",AZ26="NOT OK",AP26&lt;&gt;"",BK26="NOT OK"),"NOT OK",IF(COUNTA(E26:AM26)=0,"","OK"))</f>
        <v/>
      </c>
      <c r="AP26" s="206" t="str">
        <f>IF(BG26&lt;&gt;"",'2.0'!BG26,IF(BK26="NOT OK",BL26,IF(AND(COUNTA(E26:AM26)=0,BH26="yes"),"Row required",IF(AR26="NOT OK","The p-value of t-Test differs from ECB calculation (time of default).",
IF(AT26="NOT OK","The p-value of t-Test differs from ECB calculation (time of default + 1 year).",
IF(AV26="NOT OK","The p-value of t-Test differs from ECB calculation (time of default + 3 years).",
IF(AX26="NOT OK","The p-value of t-Test differs from ECB calculation (time of default + 5 years).",
IF(AZ26="NOT OK","The p-value of t-Test differs from ECB calculation (time of default + 7 years).",
IF(BN26="NOT OK",BO26,"")))))))))</f>
        <v/>
      </c>
      <c r="AQ26" s="200" t="str">
        <f>IFERROR(
IF(COUNTA(F26:K26)=0,"",2*(1-_xlfn.T.DIST(ABS(SQRT(E26)*(G26-F26)/SQRT('2.0'!H26)),E26-1,TRUE))),"")</f>
        <v/>
      </c>
      <c r="AR26" s="9" t="str">
        <f>IFERROR(IF(COUNTA(E26:K26)=0,"",IF(ABS('2.0'!J26-AQ26)&gt;0.00001,"NOT OK","OK")),"")</f>
        <v/>
      </c>
      <c r="AS26" s="58" t="str">
        <f>IFERROR(
IF(COUNTA(L26:R26)=0,"",2*(1-_xlfn.T.DIST(ABS(SQRT(L26)*(N26-M26)/SQRT('2.0'!O26)),L26-1,TRUE))),"")</f>
        <v/>
      </c>
      <c r="AT26" s="9" t="str">
        <f>IFERROR(IF(COUNTA(L26:R26)=0,"",IF(ABS('2.0'!Q26-AS26)&gt;0.00001,"NOT OK","OK")),"")</f>
        <v/>
      </c>
      <c r="AU26" s="58" t="str">
        <f>IFERROR(
IF(COUNTA(S26:Y26)=0,"",2*(1-_xlfn.T.DIST(ABS(SQRT(S26)*(U26-T26)/SQRT('2.0'!V26)),S26-1,TRUE))),"")</f>
        <v/>
      </c>
      <c r="AV26" s="9" t="str">
        <f>IFERROR(IF(COUNTA(S26:Y26)=0,"",IF(ABS('2.0'!X26-AU26)&gt;0.00001,"NOT OK","OK")),"")</f>
        <v/>
      </c>
      <c r="AW26" s="58" t="str">
        <f>IFERROR(
IF(COUNTA(Z26:AF26)=0,"",2*(1-_xlfn.T.DIST(ABS(SQRT(Z26)*(AB26-AA26)/SQRT('2.0'!AC26)),Z26-1,TRUE))),"")</f>
        <v/>
      </c>
      <c r="AX26" s="9" t="str">
        <f>IFERROR(IF(COUNTA(Z26:AF26)=0,"",IF(ABS('2.0'!AE26-AW26)&gt;0.00001,"NOT OK","OK")),"")</f>
        <v/>
      </c>
      <c r="AY26" s="58" t="str">
        <f>IFERROR(
IF(COUNTA(AG26:AM26)=0,"",2*(1-_xlfn.T.DIST(ABS(SQRT(AG26)*(AI26-AH26)/SQRT('2.0'!AJ26)),AG26-1,TRUE))),"")</f>
        <v/>
      </c>
      <c r="AZ26" s="9" t="str">
        <f>IFERROR(IF(COUNTA(AG26:AM26)=0,"",IF(ABS(AL26-'2.0'!AY26)&gt;0.00001,"NOT OK","OK")),"")</f>
        <v/>
      </c>
      <c r="BC26" s="170"/>
      <c r="BD26" s="174">
        <f>SUM(
OR(COUNTA(E26:K26)=7,AND(NOT(ISBLANK(E26)),'2.0'!E26=0),AND(E26=1,COUNTA(E26:K26)=4)),
OR(COUNTA(L26:R26)=7,AND(NOT(ISBLANK(L26)),L26=0),AND(L26=1,COUNTA(L26:R26)=4)),
OR(COUNTA(S26:Y26)=7,AND(NOT(ISBLANK(S26)),S26=0),AND(S26=1,COUNTA(S26:Y26)=4)),
OR(COUNTA(Z26:AF26)=7,AND(NOT(ISBLANK(Z26)),Z26=0),AND(Z26=1,COUNTA(Z26:AF26)=4)),
OR(COUNTA(AG26:AM26)=7,AND(NOT(ISBLANK(AG26)),AG26=0),AND(AG26=1,COUNTA(AG26:AM26)=4)))</f>
        <v>0</v>
      </c>
      <c r="BE26" s="174">
        <f>SUM(
COUNTA('2.0'!E26:K26)=0,
COUNTA(L26:R26)=0,
COUNTA(S26:Y26)=0,
COUNTA(Z26:AF26)=0,
COUNTA(AG26:AM26)=0)</f>
        <v>5</v>
      </c>
      <c r="BF26" s="174">
        <f>COUNTIF('2.0'!E26,0)</f>
        <v>0</v>
      </c>
      <c r="BG26" s="174" t="str">
        <f t="shared" si="1"/>
        <v/>
      </c>
      <c r="BH26" s="159" t="str">
        <f>IF(AND('1.2'!$E$11="less than or equal to 20 facility grades or pools",'1.2'!$E$9&gt;0),
IF(BI26&lt;='1.2'!$E$9, "yes", "no"),
IF('1.2'!$E$11="more than 20 facility grades or pools (including continuous ELBE models)", "no","not known"))</f>
        <v>not known</v>
      </c>
      <c r="BI26" s="159">
        <v>18</v>
      </c>
      <c r="BK26" s="174" t="str">
        <f>IF('1.2'!$E$11="more than 20 facility grades or pools (including continuous ELBE models)",IF(OR(COUNTA(D26)=1,BE26&lt;&gt;5),"NOT OK","OK"),"")</f>
        <v/>
      </c>
      <c r="BL26" s="174" t="str">
        <f>IF('2.0'!BK26="NOT OK","Results only expected for standardised segments (rows 201-212).","")</f>
        <v/>
      </c>
      <c r="BN26" s="174" t="str">
        <f>IF(OR(AND('2.0'!E26=0,COUNTA(G26:J26)&gt;0),
AND(L26=0,COUNTA(N26:Q26)&gt;0),
AND(S26=0,COUNTA(U26:X26)&gt;0),
AND(Z26=0,COUNTA(AB26:AE26)&gt;0),
AND(AG26=0,COUNTA(AI26:AL26)&gt;0)),
"NOT OK","OK")</f>
        <v>OK</v>
      </c>
      <c r="BO26" s="174" t="str">
        <f>IF(AND('2.0'!E26=0,COUNTA(G26:J26)&gt;0),"As number of facilities at default date is zero please leave column G to J empty.",
IF(AND(L26=0,COUNTA(N26:Q26)&gt;0),"As number of facilities at default date + 1 year is zero please leave column N to Q empty.",
IF(AND(S26=0,COUNTA(U26:X26)&gt;0),"As number of facilities at default date + 3 years is zero please leave column U to X empty.",
IF(AND(Z26=0,COUNTA(AB26:AE26)&gt;0),"As number of facilities at default date + 5 years is zero please leave column AB to AE empty.",
IF(AND(AG26=0,COUNTA(AI26:AL26)&gt;0),"As number of facilities at default date + 7 years is zero please leave column AI to AL empty.","")))))</f>
        <v/>
      </c>
    </row>
    <row r="27" spans="2:67" x14ac:dyDescent="0.3">
      <c r="B27" s="184" t="s">
        <v>37</v>
      </c>
      <c r="C27" s="185" t="s">
        <v>195</v>
      </c>
      <c r="D27" s="38"/>
      <c r="E27" s="28"/>
      <c r="F27" s="51"/>
      <c r="G27" s="51"/>
      <c r="H27" s="51"/>
      <c r="I27" s="51"/>
      <c r="J27" s="53"/>
      <c r="K27" s="54"/>
      <c r="L27" s="28"/>
      <c r="M27" s="51"/>
      <c r="N27" s="51"/>
      <c r="O27" s="51"/>
      <c r="P27" s="51"/>
      <c r="Q27" s="53"/>
      <c r="R27" s="54"/>
      <c r="S27" s="28"/>
      <c r="T27" s="51"/>
      <c r="U27" s="51"/>
      <c r="V27" s="51"/>
      <c r="W27" s="51"/>
      <c r="X27" s="53"/>
      <c r="Y27" s="54"/>
      <c r="Z27" s="28"/>
      <c r="AA27" s="51"/>
      <c r="AB27" s="51"/>
      <c r="AC27" s="51"/>
      <c r="AD27" s="51"/>
      <c r="AE27" s="53"/>
      <c r="AF27" s="54"/>
      <c r="AG27" s="28"/>
      <c r="AH27" s="51"/>
      <c r="AI27" s="51"/>
      <c r="AJ27" s="51"/>
      <c r="AK27" s="51"/>
      <c r="AL27" s="53"/>
      <c r="AM27" s="54"/>
      <c r="AO27" s="205" t="str">
        <f>IF(OR('2.0'!AR27="NOT OK",AT27="NOT OK",AV27="NOT OK",AX27="NOT OK",AZ27="NOT OK",AP27&lt;&gt;"",BK27="NOT OK"),"NOT OK",IF(COUNTA(E27:AM27)=0,"","OK"))</f>
        <v/>
      </c>
      <c r="AP27" s="206" t="str">
        <f>IF(BG27&lt;&gt;"",'2.0'!BG27,IF(BK27="NOT OK",BL27,IF(AND(COUNTA(E27:AM27)=0,BH27="yes"),"Row required",IF(AR27="NOT OK","The p-value of t-Test differs from ECB calculation (time of default).",
IF(AT27="NOT OK","The p-value of t-Test differs from ECB calculation (time of default + 1 year).",
IF(AV27="NOT OK","The p-value of t-Test differs from ECB calculation (time of default + 3 years).",
IF(AX27="NOT OK","The p-value of t-Test differs from ECB calculation (time of default + 5 years).",
IF(AZ27="NOT OK","The p-value of t-Test differs from ECB calculation (time of default + 7 years).",
IF(BN27="NOT OK",BO27,"")))))))))</f>
        <v/>
      </c>
      <c r="AQ27" s="200" t="str">
        <f>IFERROR(
IF(COUNTA(F27:K27)=0,"",2*(1-_xlfn.T.DIST(ABS(SQRT(E27)*(G27-F27)/SQRT('2.0'!H27)),E27-1,TRUE))),"")</f>
        <v/>
      </c>
      <c r="AR27" s="9" t="str">
        <f>IFERROR(IF(COUNTA(E27:K27)=0,"",IF(ABS('2.0'!J27-AQ27)&gt;0.00001,"NOT OK","OK")),"")</f>
        <v/>
      </c>
      <c r="AS27" s="58" t="str">
        <f>IFERROR(
IF(COUNTA(L27:R27)=0,"",2*(1-_xlfn.T.DIST(ABS(SQRT(L27)*(N27-M27)/SQRT('2.0'!O27)),L27-1,TRUE))),"")</f>
        <v/>
      </c>
      <c r="AT27" s="9" t="str">
        <f>IFERROR(IF(COUNTA(L27:R27)=0,"",IF(ABS('2.0'!Q27-AS27)&gt;0.00001,"NOT OK","OK")),"")</f>
        <v/>
      </c>
      <c r="AU27" s="58" t="str">
        <f>IFERROR(
IF(COUNTA(S27:Y27)=0,"",2*(1-_xlfn.T.DIST(ABS(SQRT(S27)*(U27-T27)/SQRT('2.0'!V27)),S27-1,TRUE))),"")</f>
        <v/>
      </c>
      <c r="AV27" s="9" t="str">
        <f>IFERROR(IF(COUNTA(S27:Y27)=0,"",IF(ABS('2.0'!X27-AU27)&gt;0.00001,"NOT OK","OK")),"")</f>
        <v/>
      </c>
      <c r="AW27" s="58" t="str">
        <f>IFERROR(
IF(COUNTA(Z27:AF27)=0,"",2*(1-_xlfn.T.DIST(ABS(SQRT(Z27)*(AB27-AA27)/SQRT('2.0'!AC27)),Z27-1,TRUE))),"")</f>
        <v/>
      </c>
      <c r="AX27" s="9" t="str">
        <f>IFERROR(IF(COUNTA(Z27:AF27)=0,"",IF(ABS('2.0'!AE27-AW27)&gt;0.00001,"NOT OK","OK")),"")</f>
        <v/>
      </c>
      <c r="AY27" s="58" t="str">
        <f>IFERROR(
IF(COUNTA(AG27:AM27)=0,"",2*(1-_xlfn.T.DIST(ABS(SQRT(AG27)*(AI27-AH27)/SQRT('2.0'!AJ27)),AG27-1,TRUE))),"")</f>
        <v/>
      </c>
      <c r="AZ27" s="9" t="str">
        <f>IFERROR(IF(COUNTA(AG27:AM27)=0,"",IF(ABS(AL27-'2.0'!AY27)&gt;0.00001,"NOT OK","OK")),"")</f>
        <v/>
      </c>
      <c r="BC27" s="170"/>
      <c r="BD27" s="174">
        <f>SUM(
OR(COUNTA(E27:K27)=7,AND(NOT(ISBLANK(E27)),'2.0'!E27=0),AND(E27=1,COUNTA(E27:K27)=4)),
OR(COUNTA(L27:R27)=7,AND(NOT(ISBLANK(L27)),L27=0),AND(L27=1,COUNTA(L27:R27)=4)),
OR(COUNTA(S27:Y27)=7,AND(NOT(ISBLANK(S27)),S27=0),AND(S27=1,COUNTA(S27:Y27)=4)),
OR(COUNTA(Z27:AF27)=7,AND(NOT(ISBLANK(Z27)),Z27=0),AND(Z27=1,COUNTA(Z27:AF27)=4)),
OR(COUNTA(AG27:AM27)=7,AND(NOT(ISBLANK(AG27)),AG27=0),AND(AG27=1,COUNTA(AG27:AM27)=4)))</f>
        <v>0</v>
      </c>
      <c r="BE27" s="174">
        <f>SUM(
COUNTA('2.0'!E27:K27)=0,
COUNTA(L27:R27)=0,
COUNTA(S27:Y27)=0,
COUNTA(Z27:AF27)=0,
COUNTA(AG27:AM27)=0)</f>
        <v>5</v>
      </c>
      <c r="BF27" s="174">
        <f>COUNTIF('2.0'!E27,0)</f>
        <v>0</v>
      </c>
      <c r="BG27" s="174" t="str">
        <f t="shared" si="1"/>
        <v/>
      </c>
      <c r="BH27" s="159" t="str">
        <f>IF(AND('1.2'!$E$11="less than or equal to 20 facility grades or pools",'1.2'!$E$9&gt;0),
IF(BI27&lt;='1.2'!$E$9, "yes", "no"),
IF('1.2'!$E$11="more than 20 facility grades or pools (including continuous ELBE models)", "no","not known"))</f>
        <v>not known</v>
      </c>
      <c r="BI27" s="159">
        <v>19</v>
      </c>
      <c r="BK27" s="174" t="str">
        <f>IF('1.2'!$E$11="more than 20 facility grades or pools (including continuous ELBE models)",IF(OR(COUNTA(D27)=1,BE27&lt;&gt;5),"NOT OK","OK"),"")</f>
        <v/>
      </c>
      <c r="BL27" s="174" t="str">
        <f>IF('2.0'!BK27="NOT OK","Results only expected for standardised segments (rows 201-212).","")</f>
        <v/>
      </c>
      <c r="BN27" s="174" t="str">
        <f>IF(OR(AND('2.0'!E27=0,COUNTA(G27:J27)&gt;0),
AND(L27=0,COUNTA(N27:Q27)&gt;0),
AND(S27=0,COUNTA(U27:X27)&gt;0),
AND(Z27=0,COUNTA(AB27:AE27)&gt;0),
AND(AG27=0,COUNTA(AI27:AL27)&gt;0)),
"NOT OK","OK")</f>
        <v>OK</v>
      </c>
      <c r="BO27" s="174" t="str">
        <f>IF(AND('2.0'!E27=0,COUNTA(G27:J27)&gt;0),"As number of facilities at default date is zero please leave column G to J empty.",
IF(AND(L27=0,COUNTA(N27:Q27)&gt;0),"As number of facilities at default date + 1 year is zero please leave column N to Q empty.",
IF(AND(S27=0,COUNTA(U27:X27)&gt;0),"As number of facilities at default date + 3 years is zero please leave column U to X empty.",
IF(AND(Z27=0,COUNTA(AB27:AE27)&gt;0),"As number of facilities at default date + 5 years is zero please leave column AB to AE empty.",
IF(AND(AG27=0,COUNTA(AI27:AL27)&gt;0),"As number of facilities at default date + 7 years is zero please leave column AI to AL empty.","")))))</f>
        <v/>
      </c>
    </row>
    <row r="28" spans="2:67" ht="15" thickBot="1" x14ac:dyDescent="0.35">
      <c r="B28" s="186" t="s">
        <v>38</v>
      </c>
      <c r="C28" s="187" t="s">
        <v>196</v>
      </c>
      <c r="D28" s="39"/>
      <c r="E28" s="45"/>
      <c r="F28" s="55"/>
      <c r="G28" s="55"/>
      <c r="H28" s="55"/>
      <c r="I28" s="55"/>
      <c r="J28" s="56"/>
      <c r="K28" s="57"/>
      <c r="L28" s="45"/>
      <c r="M28" s="55"/>
      <c r="N28" s="55"/>
      <c r="O28" s="55"/>
      <c r="P28" s="55"/>
      <c r="Q28" s="56"/>
      <c r="R28" s="57"/>
      <c r="S28" s="45"/>
      <c r="T28" s="55"/>
      <c r="U28" s="55"/>
      <c r="V28" s="55"/>
      <c r="W28" s="55"/>
      <c r="X28" s="56"/>
      <c r="Y28" s="57"/>
      <c r="Z28" s="45"/>
      <c r="AA28" s="55"/>
      <c r="AB28" s="55"/>
      <c r="AC28" s="55"/>
      <c r="AD28" s="55"/>
      <c r="AE28" s="56"/>
      <c r="AF28" s="57"/>
      <c r="AG28" s="45"/>
      <c r="AH28" s="55"/>
      <c r="AI28" s="55"/>
      <c r="AJ28" s="55"/>
      <c r="AK28" s="55"/>
      <c r="AL28" s="56"/>
      <c r="AM28" s="57"/>
      <c r="AO28" s="207" t="str">
        <f>IF(OR('2.0'!AR28="NOT OK",AT28="NOT OK",AV28="NOT OK",AX28="NOT OK",AZ28="NOT OK",AP28&lt;&gt;"",BK28="NOT OK"),"NOT OK",IF(COUNTA(E28:AM28)=0,"","OK"))</f>
        <v/>
      </c>
      <c r="AP28" s="208" t="str">
        <f>IF(BG28&lt;&gt;"",'2.0'!BG28,IF(BK28="NOT OK",BL28,IF(AND(COUNTA(E28:AM28)=0,BH28="yes"),"Row required",IF(AR28="NOT OK","The p-value of t-Test differs from ECB calculation (time of default).",
IF(AT28="NOT OK","The p-value of t-Test differs from ECB calculation (time of default + 1 year).",
IF(AV28="NOT OK","The p-value of t-Test differs from ECB calculation (time of default + 3 years).",
IF(AX28="NOT OK","The p-value of t-Test differs from ECB calculation (time of default + 5 years).",
IF(AZ28="NOT OK","The p-value of t-Test differs from ECB calculation (time of default + 7 years).",
IF(BN28="NOT OK",BO28,"")))))))))</f>
        <v/>
      </c>
      <c r="AQ28" s="201" t="str">
        <f>IFERROR(
IF(COUNTA(F28:K28)=0,"",2*(1-_xlfn.T.DIST(ABS(SQRT(E28)*(G28-F28)/SQRT('2.0'!H28)),E28-1,TRUE))),"")</f>
        <v/>
      </c>
      <c r="AR28" s="199" t="str">
        <f>IFERROR(IF(COUNTA(E28:K28)=0,"",IF(ABS('2.0'!J28-AQ28)&gt;0.00001,"NOT OK","OK")),"")</f>
        <v/>
      </c>
      <c r="AS28" s="198" t="str">
        <f>IFERROR(
IF(COUNTA(L28:R28)=0,"",2*(1-_xlfn.T.DIST(ABS(SQRT(L28)*(N28-M28)/SQRT('2.0'!O28)),L28-1,TRUE))),"")</f>
        <v/>
      </c>
      <c r="AT28" s="199" t="str">
        <f>IFERROR(IF(COUNTA(L28:R28)=0,"",IF(ABS('2.0'!Q28-AS28)&gt;0.00001,"NOT OK","OK")),"")</f>
        <v/>
      </c>
      <c r="AU28" s="198" t="str">
        <f>IFERROR(
IF(COUNTA(S28:Y28)=0,"",2*(1-_xlfn.T.DIST(ABS(SQRT(S28)*(U28-T28)/SQRT('2.0'!V28)),S28-1,TRUE))),"")</f>
        <v/>
      </c>
      <c r="AV28" s="199" t="str">
        <f>IFERROR(IF(COUNTA(S28:Y28)=0,"",IF(ABS('2.0'!X28-AU28)&gt;0.00001,"NOT OK","OK")),"")</f>
        <v/>
      </c>
      <c r="AW28" s="198" t="str">
        <f>IFERROR(
IF(COUNTA(Z28:AF28)=0,"",2*(1-_xlfn.T.DIST(ABS(SQRT(Z28)*(AB28-AA28)/SQRT('2.0'!AC28)),Z28-1,TRUE))),"")</f>
        <v/>
      </c>
      <c r="AX28" s="199" t="str">
        <f>IFERROR(IF(COUNTA(Z28:AF28)=0,"",IF(ABS('2.0'!AE28-AW28)&gt;0.00001,"NOT OK","OK")),"")</f>
        <v/>
      </c>
      <c r="AY28" s="198" t="str">
        <f>IFERROR(
IF(COUNTA(AG28:AM28)=0,"",2*(1-_xlfn.T.DIST(ABS(SQRT(AG28)*(AI28-AH28)/SQRT('2.0'!AJ28)),AG28-1,TRUE))),"")</f>
        <v/>
      </c>
      <c r="AZ28" s="199" t="str">
        <f>IFERROR(IF(COUNTA(AG28:AM28)=0,"",IF(ABS(AL28-'2.0'!AY28)&gt;0.00001,"NOT OK","OK")),"")</f>
        <v/>
      </c>
      <c r="BC28" s="170"/>
      <c r="BD28" s="174">
        <f>SUM(
OR(COUNTA(E28:K28)=7,AND(NOT(ISBLANK(E28)),'2.0'!E28=0),AND(E28=1,COUNTA(E28:K28)=4)),
OR(COUNTA(L28:R28)=7,AND(NOT(ISBLANK(L28)),L28=0),AND(L28=1,COUNTA(L28:R28)=4)),
OR(COUNTA(S28:Y28)=7,AND(NOT(ISBLANK(S28)),S28=0),AND(S28=1,COUNTA(S28:Y28)=4)),
OR(COUNTA(Z28:AF28)=7,AND(NOT(ISBLANK(Z28)),Z28=0),AND(Z28=1,COUNTA(Z28:AF28)=4)),
OR(COUNTA(AG28:AM28)=7,AND(NOT(ISBLANK(AG28)),AG28=0),AND(AG28=1,COUNTA(AG28:AM28)=4)))</f>
        <v>0</v>
      </c>
      <c r="BE28" s="174">
        <f>SUM(
COUNTA('2.0'!E28:K28)=0,
COUNTA(L28:R28)=0,
COUNTA(S28:Y28)=0,
COUNTA(Z28:AF28)=0,
COUNTA(AG28:AM28)=0)</f>
        <v>5</v>
      </c>
      <c r="BF28" s="174">
        <f>COUNTIF('2.0'!E28,0)</f>
        <v>0</v>
      </c>
      <c r="BG28" s="174" t="str">
        <f t="shared" si="1"/>
        <v/>
      </c>
      <c r="BH28" s="159" t="str">
        <f>IF(AND('1.2'!$E$11="less than or equal to 20 facility grades or pools",'1.2'!$E$9&gt;0),
IF(BI28&lt;='1.2'!$E$9, "yes", "no"),
IF('1.2'!$E$11="more than 20 facility grades or pools (including continuous ELBE models)", "no","not known"))</f>
        <v>not known</v>
      </c>
      <c r="BI28" s="159">
        <v>20</v>
      </c>
      <c r="BK28" s="174" t="str">
        <f>IF('1.2'!$E$11="more than 20 facility grades or pools (including continuous ELBE models)",IF(OR(COUNTA(D28)=1,BE28&lt;&gt;5),"NOT OK","OK"),"")</f>
        <v/>
      </c>
      <c r="BL28" s="174" t="str">
        <f>IF('2.0'!BK28="NOT OK","Results only expected for standardised segments (rows 201-212).","")</f>
        <v/>
      </c>
      <c r="BN28" s="174" t="str">
        <f>IF(OR(AND('2.0'!E28=0,COUNTA(G28:J28)&gt;0),
AND(L28=0,COUNTA(N28:Q28)&gt;0),
AND(S28=0,COUNTA(U28:X28)&gt;0),
AND(Z28=0,COUNTA(AB28:AE28)&gt;0),
AND(AG28=0,COUNTA(AI28:AL28)&gt;0)),
"NOT OK","OK")</f>
        <v>OK</v>
      </c>
      <c r="BO28" s="174" t="str">
        <f>IF(AND('2.0'!E28=0,COUNTA(G28:J28)&gt;0),"As number of facilities at default date is zero please leave column G to J empty.",
IF(AND(L28=0,COUNTA(N28:Q28)&gt;0),"As number of facilities at default date + 1 year is zero please leave column N to Q empty.",
IF(AND(S28=0,COUNTA(U28:X28)&gt;0),"As number of facilities at default date + 3 years is zero please leave column U to X empty.",
IF(AND(Z28=0,COUNTA(AB28:AE28)&gt;0),"As number of facilities at default date + 5 years is zero please leave column AB to AE empty.",
IF(AND(AG28=0,COUNTA(AI28:AL28)&gt;0),"As number of facilities at default date + 7 years is zero please leave column AI to AL empty.","")))))</f>
        <v/>
      </c>
    </row>
    <row r="29" spans="2:67" ht="12.75" customHeight="1" x14ac:dyDescent="0.3"/>
  </sheetData>
  <sheetProtection password="9BF7" sheet="1" objects="1" scenarios="1"/>
  <mergeCells count="16">
    <mergeCell ref="B4:C6"/>
    <mergeCell ref="D4:D5"/>
    <mergeCell ref="E4:K4"/>
    <mergeCell ref="B2:AM2"/>
    <mergeCell ref="AO5:AO6"/>
    <mergeCell ref="L4:R4"/>
    <mergeCell ref="S4:Y4"/>
    <mergeCell ref="Z4:AF4"/>
    <mergeCell ref="AG4:AM4"/>
    <mergeCell ref="AO4:AZ4"/>
    <mergeCell ref="AY5:AZ5"/>
    <mergeCell ref="AP5:AP6"/>
    <mergeCell ref="AQ5:AR5"/>
    <mergeCell ref="AS5:AT5"/>
    <mergeCell ref="AU5:AV5"/>
    <mergeCell ref="AW5:AX5"/>
  </mergeCells>
  <conditionalFormatting sqref="AR7:AR28">
    <cfRule type="expression" dxfId="11" priority="13">
      <formula>AR7="NOT OK"</formula>
    </cfRule>
    <cfRule type="expression" dxfId="10" priority="14">
      <formula>AR7="OK"</formula>
    </cfRule>
  </conditionalFormatting>
  <conditionalFormatting sqref="AT7:AT28">
    <cfRule type="expression" dxfId="9" priority="11">
      <formula>AT7="NOT OK"</formula>
    </cfRule>
    <cfRule type="expression" dxfId="8" priority="12">
      <formula>AT7="OK"</formula>
    </cfRule>
  </conditionalFormatting>
  <conditionalFormatting sqref="AV7:AV28">
    <cfRule type="expression" dxfId="7" priority="9">
      <formula>AV7="NOT OK"</formula>
    </cfRule>
    <cfRule type="expression" dxfId="6" priority="10">
      <formula>AV7="OK"</formula>
    </cfRule>
  </conditionalFormatting>
  <conditionalFormatting sqref="AX7:AX28">
    <cfRule type="expression" dxfId="5" priority="7">
      <formula>AX7="NOT OK"</formula>
    </cfRule>
    <cfRule type="expression" dxfId="4" priority="8">
      <formula>AX7="OK"</formula>
    </cfRule>
  </conditionalFormatting>
  <conditionalFormatting sqref="AZ7:AZ28">
    <cfRule type="expression" dxfId="3" priority="5">
      <formula>AZ7="NOT OK"</formula>
    </cfRule>
    <cfRule type="expression" dxfId="2" priority="6">
      <formula>AZ7="OK"</formula>
    </cfRule>
  </conditionalFormatting>
  <conditionalFormatting sqref="AO7 AO9:AO28">
    <cfRule type="expression" dxfId="1" priority="3">
      <formula>AO7="NOT OK"</formula>
    </cfRule>
    <cfRule type="expression" dxfId="0" priority="4">
      <formula>AO7="OK"</formula>
    </cfRule>
  </conditionalFormatting>
  <dataValidations count="7">
    <dataValidation operator="greaterThanOrEqual" allowBlank="1" showInputMessage="1" showErrorMessage="1" error="Value should be a non-negative integer" sqref="D7:D28 E8:AM8"/>
    <dataValidation type="whole" operator="greaterThanOrEqual" allowBlank="1" showInputMessage="1" showErrorMessage="1" error="Value should be a non-negative integer" sqref="E7 E9:E28 L9:L28 L7 S7 S9:S28 Z7 Z9:Z28 AG7 AG9:AG28">
      <formula1>0</formula1>
    </dataValidation>
    <dataValidation type="decimal" operator="greaterThanOrEqual" showInputMessage="1" showErrorMessage="1" error="Value should be a non-negative number." sqref="F7:G7 F9:G28 M7:N7 M9:N28 T7:U7 T9:U28 AA7:AB7 AA9:AB28 AF7 AH9:AI28 AH7:AI7">
      <formula1>0</formula1>
    </dataValidation>
    <dataValidation type="decimal" allowBlank="1" showInputMessage="1" showErrorMessage="1" error="Only values between 0 and 1 are allowed" sqref="J9:J28">
      <formula1>0</formula1>
      <formula2>1</formula2>
    </dataValidation>
    <dataValidation type="custom" operator="notEqual" showInputMessage="1" showErrorMessage="1" error="Value should be a number." sqref="AK7 AD9:AD28 I9:I28 P9:P28 P7 W9:W28 W7 I7 AD7 AK9:AK28">
      <formula1>ISNUMBER(I7)</formula1>
    </dataValidation>
    <dataValidation type="decimal" operator="greaterThanOrEqual" allowBlank="1" showInputMessage="1" showErrorMessage="1" error="Value should be a non-negative number." sqref="K9:K28 R7 R9:R28 V7 V9:V28 Y7 Y9:Y28 AC7 AC9:AC28 AF9:AF28 AJ9:AJ28 AM7 O7 H7 H9:H28 K7 O9:O28 AM9:AM28 AJ7">
      <formula1>0</formula1>
    </dataValidation>
    <dataValidation type="decimal" showInputMessage="1" showErrorMessage="1" error="Only values between 0 and 1 are allowed" sqref="AL9:AL28 J7 Q7 Q9:Q28 X7 X9:X28 AE7 AE9:AE28 AL7">
      <formula1>0</formula1>
      <formula2>1</formula2>
    </dataValidation>
  </dataValidations>
  <hyperlinks>
    <hyperlink ref="C7" location="Portfolio" display="Portfolio"/>
    <hyperlink ref="C9" location="Facility_grade___pool" display="Facility grade / pool 1"/>
    <hyperlink ref="E5" location="Number_facilities__backtesting" display="Number of facilities "/>
  </hyperlinks>
  <printOptions horizontalCentered="1"/>
  <pageMargins left="0.23622047244094491" right="0.23622047244094491" top="0.74803149606299213" bottom="0.74803149606299213" header="0.31496062992125984" footer="0.31496062992125984"/>
  <pageSetup paperSize="9" scale="71" fitToWidth="3" orientation="landscape" r:id="rId1"/>
  <headerFooter>
    <oddFooter>&amp;A</oddFooter>
  </headerFooter>
  <colBreaks count="1" manualBreakCount="1">
    <brk id="11" min="1" max="27" man="1"/>
  </colBreaks>
  <ignoredErrors>
    <ignoredError sqref="D6:I6 J6:K6 Z6:AM6 L6:Y6 B7:B28" numberStoredAsText="1"/>
    <ignoredError sqref="AR8 AS8:AW8 AY8" formulaRange="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D43"/>
  <sheetViews>
    <sheetView showGridLines="0" zoomScaleNormal="100" workbookViewId="0"/>
  </sheetViews>
  <sheetFormatPr defaultColWidth="0" defaultRowHeight="15" customHeight="1" zeroHeight="1" x14ac:dyDescent="0.3"/>
  <cols>
    <col min="1" max="1" width="5.6640625" style="188" customWidth="1"/>
    <col min="2" max="2" width="17.33203125" style="81" customWidth="1"/>
    <col min="3" max="3" width="104.33203125" style="81" customWidth="1"/>
    <col min="4" max="4" width="5.6640625" style="81" customWidth="1"/>
    <col min="5" max="16384" width="11.44140625" style="81" hidden="1"/>
  </cols>
  <sheetData>
    <row r="1" spans="2:3" ht="12.75" customHeight="1" x14ac:dyDescent="0.25"/>
    <row r="2" spans="2:3" ht="13.5" customHeight="1" x14ac:dyDescent="0.25">
      <c r="B2" s="106" t="s">
        <v>167</v>
      </c>
    </row>
    <row r="3" spans="2:3" ht="12.75" customHeight="1" x14ac:dyDescent="0.25">
      <c r="C3" s="106"/>
    </row>
    <row r="4" spans="2:3" ht="70.2" customHeight="1" x14ac:dyDescent="0.3">
      <c r="B4" s="301" t="s">
        <v>222</v>
      </c>
      <c r="C4" s="301"/>
    </row>
    <row r="5" spans="2:3" ht="12.75" customHeight="1" x14ac:dyDescent="0.25">
      <c r="C5" s="79"/>
    </row>
    <row r="6" spans="2:3" ht="51" customHeight="1" x14ac:dyDescent="0.25">
      <c r="B6" s="302" t="s">
        <v>166</v>
      </c>
      <c r="C6" s="302"/>
    </row>
    <row r="7" spans="2:3" ht="54" customHeight="1" x14ac:dyDescent="0.25">
      <c r="B7" s="302" t="s">
        <v>165</v>
      </c>
      <c r="C7" s="302"/>
    </row>
    <row r="8" spans="2:3" ht="14.4" x14ac:dyDescent="0.3">
      <c r="C8" s="62"/>
    </row>
    <row r="9" spans="2:3" ht="51.75" customHeight="1" x14ac:dyDescent="0.3">
      <c r="B9" s="303" t="s">
        <v>153</v>
      </c>
      <c r="C9" s="303"/>
    </row>
    <row r="10" spans="2:3" ht="15" customHeight="1" x14ac:dyDescent="0.3">
      <c r="B10" s="189"/>
      <c r="C10" s="189"/>
    </row>
    <row r="11" spans="2:3" ht="39" customHeight="1" x14ac:dyDescent="0.3">
      <c r="B11" s="304" t="s">
        <v>178</v>
      </c>
      <c r="C11" s="304"/>
    </row>
    <row r="12" spans="2:3" ht="15" customHeight="1" x14ac:dyDescent="0.25"/>
    <row r="13" spans="2:3" ht="15" customHeight="1" x14ac:dyDescent="0.25">
      <c r="B13" s="217" t="s">
        <v>147</v>
      </c>
      <c r="C13" s="217"/>
    </row>
    <row r="14" spans="2:3" ht="6.75" customHeight="1" x14ac:dyDescent="0.25">
      <c r="B14" s="79"/>
      <c r="C14" s="79"/>
    </row>
    <row r="15" spans="2:3" ht="21" customHeight="1" x14ac:dyDescent="0.25">
      <c r="B15" s="190" t="s">
        <v>129</v>
      </c>
      <c r="C15" s="191" t="s">
        <v>148</v>
      </c>
    </row>
    <row r="16" spans="2:3" ht="42" customHeight="1" x14ac:dyDescent="0.3">
      <c r="B16" s="190" t="s">
        <v>129</v>
      </c>
      <c r="C16" s="192" t="s">
        <v>203</v>
      </c>
    </row>
    <row r="17" spans="2:3" ht="12.75" customHeight="1" x14ac:dyDescent="0.3">
      <c r="B17" s="190"/>
      <c r="C17" s="191"/>
    </row>
    <row r="18" spans="2:3" ht="15" hidden="1" customHeight="1" x14ac:dyDescent="0.25">
      <c r="B18" s="79"/>
      <c r="C18" s="191"/>
    </row>
    <row r="19" spans="2:3" ht="39.75" hidden="1" customHeight="1" x14ac:dyDescent="0.25">
      <c r="B19" s="190"/>
      <c r="C19" s="192"/>
    </row>
    <row r="20" spans="2:3" ht="21" hidden="1" customHeight="1" x14ac:dyDescent="0.25">
      <c r="B20" s="190"/>
      <c r="C20" s="191"/>
    </row>
    <row r="21" spans="2:3" ht="15" hidden="1" customHeight="1" x14ac:dyDescent="0.25">
      <c r="B21" s="79"/>
      <c r="C21" s="191"/>
    </row>
    <row r="22" spans="2:3" ht="15" hidden="1" customHeight="1" x14ac:dyDescent="0.25">
      <c r="B22" s="79"/>
      <c r="C22" s="191"/>
    </row>
    <row r="23" spans="2:3" ht="15" hidden="1" customHeight="1" x14ac:dyDescent="0.25">
      <c r="B23" s="79"/>
      <c r="C23" s="191"/>
    </row>
    <row r="24" spans="2:3" ht="15" hidden="1" customHeight="1" x14ac:dyDescent="0.25">
      <c r="B24" s="79"/>
      <c r="C24" s="191"/>
    </row>
    <row r="25" spans="2:3" ht="15" hidden="1" customHeight="1" x14ac:dyDescent="0.25">
      <c r="B25" s="79"/>
      <c r="C25" s="79"/>
    </row>
    <row r="26" spans="2:3" ht="15" hidden="1" customHeight="1" x14ac:dyDescent="0.25"/>
    <row r="27" spans="2:3" ht="15" hidden="1" customHeight="1" x14ac:dyDescent="0.25"/>
    <row r="28" spans="2:3" ht="15" hidden="1" customHeight="1" x14ac:dyDescent="0.25"/>
    <row r="29" spans="2:3" ht="15" hidden="1" customHeight="1" x14ac:dyDescent="0.25"/>
    <row r="30" spans="2:3" ht="15" hidden="1" customHeight="1" x14ac:dyDescent="0.25"/>
    <row r="31" spans="2:3" ht="15" hidden="1" customHeight="1" x14ac:dyDescent="0.25"/>
    <row r="32" spans="2:3" ht="15" hidden="1" customHeight="1" x14ac:dyDescent="0.25"/>
    <row r="33" ht="15" hidden="1" customHeight="1" x14ac:dyDescent="0.25"/>
    <row r="34" ht="15" hidden="1" customHeight="1" x14ac:dyDescent="0.25"/>
    <row r="35" ht="15" hidden="1" customHeight="1" x14ac:dyDescent="0.25"/>
    <row r="36" ht="15" hidden="1" customHeight="1" x14ac:dyDescent="0.25"/>
    <row r="37" ht="15" hidden="1" customHeight="1" x14ac:dyDescent="0.25"/>
    <row r="38" ht="15" hidden="1" customHeight="1" x14ac:dyDescent="0.25"/>
    <row r="39" ht="15" hidden="1" customHeight="1" x14ac:dyDescent="0.25"/>
    <row r="40" ht="15" hidden="1" customHeight="1" x14ac:dyDescent="0.25"/>
    <row r="41" ht="15" hidden="1" customHeight="1" x14ac:dyDescent="0.25"/>
    <row r="42" ht="15" hidden="1" customHeight="1" x14ac:dyDescent="0.25"/>
    <row r="43" ht="15" hidden="1" customHeight="1" x14ac:dyDescent="0.25"/>
  </sheetData>
  <sheetProtection password="9BF7" sheet="1" objects="1" scenarios="1"/>
  <mergeCells count="6">
    <mergeCell ref="B13:C13"/>
    <mergeCell ref="B4:C4"/>
    <mergeCell ref="B6:C6"/>
    <mergeCell ref="B7:C7"/>
    <mergeCell ref="B9:C9"/>
    <mergeCell ref="B11:C11"/>
  </mergeCells>
  <printOptions horizontalCentered="1"/>
  <pageMargins left="0.23622047244094491" right="0.23622047244094491" top="0.74803149606299213" bottom="0.74803149606299213" header="0.31496062992125984" footer="0.31496062992125984"/>
  <pageSetup paperSize="9" orientation="landscape" r:id="rId1"/>
  <headerFooter>
    <oddFooter>&amp;A</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E40"/>
  <sheetViews>
    <sheetView showGridLines="0" zoomScaleNormal="100" workbookViewId="0"/>
  </sheetViews>
  <sheetFormatPr defaultColWidth="0" defaultRowHeight="13.2" zeroHeight="1" x14ac:dyDescent="0.25"/>
  <cols>
    <col min="1" max="1" width="5.6640625" style="79" customWidth="1"/>
    <col min="2" max="2" width="45.88671875" style="79" customWidth="1"/>
    <col min="3" max="3" width="11.44140625" style="79" customWidth="1"/>
    <col min="4" max="4" width="98" style="79" customWidth="1"/>
    <col min="5" max="5" width="5.6640625" style="79" customWidth="1"/>
    <col min="6" max="16384" width="11.44140625" style="79" hidden="1"/>
  </cols>
  <sheetData>
    <row r="1" spans="2:4" ht="12.75" customHeight="1" x14ac:dyDescent="0.2"/>
    <row r="2" spans="2:4" ht="12.75" x14ac:dyDescent="0.2">
      <c r="B2" s="193" t="s">
        <v>22</v>
      </c>
      <c r="C2" s="62"/>
      <c r="D2" s="62"/>
    </row>
    <row r="3" spans="2:4" ht="12.75" customHeight="1" x14ac:dyDescent="0.2">
      <c r="B3" s="62"/>
      <c r="C3" s="62"/>
      <c r="D3" s="62"/>
    </row>
    <row r="4" spans="2:4" ht="28.5" customHeight="1" x14ac:dyDescent="0.2">
      <c r="B4" s="305" t="s">
        <v>154</v>
      </c>
      <c r="C4" s="305"/>
      <c r="D4" s="305"/>
    </row>
    <row r="5" spans="2:4" ht="12.75" customHeight="1" x14ac:dyDescent="0.2">
      <c r="B5" s="194"/>
      <c r="C5" s="62"/>
      <c r="D5" s="62"/>
    </row>
    <row r="6" spans="2:4" ht="12.75" x14ac:dyDescent="0.2">
      <c r="B6" s="193" t="s">
        <v>149</v>
      </c>
      <c r="C6" s="193" t="s">
        <v>23</v>
      </c>
      <c r="D6" s="193" t="s">
        <v>24</v>
      </c>
    </row>
    <row r="7" spans="2:4" ht="92.4" x14ac:dyDescent="0.25">
      <c r="B7" s="195" t="s">
        <v>210</v>
      </c>
      <c r="C7" s="195"/>
      <c r="D7" s="195" t="s">
        <v>209</v>
      </c>
    </row>
    <row r="8" spans="2:4" ht="26.4" x14ac:dyDescent="0.25">
      <c r="B8" s="195" t="s">
        <v>207</v>
      </c>
      <c r="C8" s="195"/>
      <c r="D8" s="195" t="s">
        <v>213</v>
      </c>
    </row>
    <row r="9" spans="2:4" ht="66" x14ac:dyDescent="0.25">
      <c r="B9" s="195" t="s">
        <v>82</v>
      </c>
      <c r="C9" s="195"/>
      <c r="D9" s="195" t="s">
        <v>211</v>
      </c>
    </row>
    <row r="10" spans="2:4" x14ac:dyDescent="0.25">
      <c r="B10" s="196" t="s">
        <v>143</v>
      </c>
      <c r="C10" s="196"/>
      <c r="D10" s="195" t="s">
        <v>150</v>
      </c>
    </row>
    <row r="11" spans="2:4" ht="56.25" customHeight="1" x14ac:dyDescent="0.25">
      <c r="B11" s="195" t="s">
        <v>212</v>
      </c>
      <c r="C11" s="195"/>
      <c r="D11" s="195" t="s">
        <v>214</v>
      </c>
    </row>
    <row r="12" spans="2:4" ht="25.5" x14ac:dyDescent="0.2">
      <c r="B12" s="195" t="s">
        <v>151</v>
      </c>
      <c r="C12" s="195"/>
      <c r="D12" s="195" t="s">
        <v>215</v>
      </c>
    </row>
    <row r="13" spans="2:4" ht="66" x14ac:dyDescent="0.25">
      <c r="B13" s="195" t="s">
        <v>70</v>
      </c>
      <c r="C13" s="196"/>
      <c r="D13" s="195" t="s">
        <v>214</v>
      </c>
    </row>
    <row r="14" spans="2:4" ht="26.4" x14ac:dyDescent="0.25">
      <c r="B14" s="195" t="s">
        <v>51</v>
      </c>
      <c r="C14" s="195"/>
      <c r="D14" s="195" t="s">
        <v>152</v>
      </c>
    </row>
    <row r="15" spans="2:4" ht="26.4" x14ac:dyDescent="0.25">
      <c r="B15" s="195" t="s">
        <v>157</v>
      </c>
      <c r="C15" s="196"/>
      <c r="D15" s="195" t="s">
        <v>155</v>
      </c>
    </row>
    <row r="16" spans="2:4" x14ac:dyDescent="0.25">
      <c r="B16" s="195" t="s">
        <v>144</v>
      </c>
      <c r="C16" s="195" t="s">
        <v>26</v>
      </c>
      <c r="D16" s="195" t="s">
        <v>156</v>
      </c>
    </row>
    <row r="17" spans="2:4" ht="26.4" x14ac:dyDescent="0.25">
      <c r="B17" s="195" t="s">
        <v>8</v>
      </c>
      <c r="C17" s="195"/>
      <c r="D17" s="195" t="s">
        <v>198</v>
      </c>
    </row>
    <row r="18" spans="2:4" ht="52.8" x14ac:dyDescent="0.25">
      <c r="B18" s="195" t="s">
        <v>25</v>
      </c>
      <c r="C18" s="195"/>
      <c r="D18" s="195" t="s">
        <v>216</v>
      </c>
    </row>
    <row r="19" spans="2:4" x14ac:dyDescent="0.25">
      <c r="B19" s="196" t="s">
        <v>145</v>
      </c>
      <c r="C19" s="196" t="s">
        <v>71</v>
      </c>
      <c r="D19" s="195" t="s">
        <v>220</v>
      </c>
    </row>
    <row r="20" spans="2:4" ht="26.4" x14ac:dyDescent="0.25">
      <c r="B20" s="209" t="s">
        <v>97</v>
      </c>
      <c r="C20" s="210"/>
      <c r="D20" s="64" t="s">
        <v>221</v>
      </c>
    </row>
    <row r="21" spans="2:4" ht="12.75" customHeight="1" x14ac:dyDescent="0.25">
      <c r="B21" s="195"/>
      <c r="C21" s="196"/>
      <c r="D21" s="195"/>
    </row>
    <row r="22" spans="2:4" ht="12.75" hidden="1" x14ac:dyDescent="0.2">
      <c r="B22" s="195"/>
      <c r="C22" s="197"/>
      <c r="D22" s="195"/>
    </row>
    <row r="23" spans="2:4" ht="12.75" hidden="1" x14ac:dyDescent="0.2"/>
    <row r="24" spans="2:4" ht="12.75" hidden="1" x14ac:dyDescent="0.2"/>
    <row r="25" spans="2:4" ht="12.75" hidden="1" x14ac:dyDescent="0.2"/>
    <row r="26" spans="2:4" ht="12.75" hidden="1" x14ac:dyDescent="0.2"/>
    <row r="27" spans="2:4" ht="12.75" hidden="1" x14ac:dyDescent="0.2"/>
    <row r="28" spans="2:4" ht="12.75" hidden="1" x14ac:dyDescent="0.2"/>
    <row r="29" spans="2:4" ht="12.75" hidden="1" x14ac:dyDescent="0.2"/>
    <row r="30" spans="2:4" ht="12.75" hidden="1" x14ac:dyDescent="0.2"/>
    <row r="31" spans="2:4" ht="12.75" hidden="1" x14ac:dyDescent="0.2"/>
    <row r="32" spans="2:4" ht="12.75" hidden="1" x14ac:dyDescent="0.2"/>
    <row r="33" ht="12.75" hidden="1" x14ac:dyDescent="0.2"/>
    <row r="34" ht="12.75" hidden="1" x14ac:dyDescent="0.2"/>
    <row r="35" ht="12.75" hidden="1" x14ac:dyDescent="0.2"/>
    <row r="36" ht="12.75" hidden="1" x14ac:dyDescent="0.2"/>
    <row r="37" ht="12.75" hidden="1" x14ac:dyDescent="0.2"/>
    <row r="38" ht="12.75" hidden="1" x14ac:dyDescent="0.2"/>
    <row r="39" ht="12.75" hidden="1" x14ac:dyDescent="0.2"/>
    <row r="40" ht="12.75" hidden="1" x14ac:dyDescent="0.2"/>
  </sheetData>
  <sheetProtection password="9BF7" sheet="1" objects="1" scenarios="1"/>
  <sortState ref="B7:D22">
    <sortCondition ref="B7"/>
  </sortState>
  <mergeCells count="1">
    <mergeCell ref="B4:D4"/>
  </mergeCells>
  <pageMargins left="0.23622047244094491" right="0.23622047244094491" top="0.74803149606299213" bottom="0.74803149606299213" header="0.31496062992125984" footer="0.31496062992125984"/>
  <pageSetup paperSize="9" scale="82" orientation="landscape" r:id="rId1"/>
  <headerFooter>
    <oddFooter>&amp;A</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7</vt:i4>
      </vt:variant>
      <vt:variant>
        <vt:lpstr>Named Ranges</vt:lpstr>
      </vt:variant>
      <vt:variant>
        <vt:i4>34</vt:i4>
      </vt:variant>
    </vt:vector>
  </HeadingPairs>
  <TitlesOfParts>
    <vt:vector size="41" baseType="lpstr">
      <vt:lpstr>Index</vt:lpstr>
      <vt:lpstr>1.0</vt:lpstr>
      <vt:lpstr>1.1</vt:lpstr>
      <vt:lpstr>1.2</vt:lpstr>
      <vt:lpstr>2.0</vt:lpstr>
      <vt:lpstr>Instructions</vt:lpstr>
      <vt:lpstr>Glossary</vt:lpstr>
      <vt:lpstr>Bank_s_assessment</vt:lpstr>
      <vt:lpstr>Bank_s_comments</vt:lpstr>
      <vt:lpstr>Coverage_in_internal_validation</vt:lpstr>
      <vt:lpstr>ELBE_1.0a</vt:lpstr>
      <vt:lpstr>ELBE_1.0b</vt:lpstr>
      <vt:lpstr>ELBE_1.0c</vt:lpstr>
      <vt:lpstr>ELBE_1.0d</vt:lpstr>
      <vt:lpstr>ELBE_1.0e</vt:lpstr>
      <vt:lpstr>ELBE_1.0f</vt:lpstr>
      <vt:lpstr>ELBE_1.0g</vt:lpstr>
      <vt:lpstr>ELBE_1.1a</vt:lpstr>
      <vt:lpstr>ELBE_1.1b</vt:lpstr>
      <vt:lpstr>ELBE_1.2a</vt:lpstr>
      <vt:lpstr>ELBE_2.0a</vt:lpstr>
      <vt:lpstr>ELBE_2.0b</vt:lpstr>
      <vt:lpstr>Exposure_at_Default</vt:lpstr>
      <vt:lpstr>Facility_grade___pool</vt:lpstr>
      <vt:lpstr>Model__ID</vt:lpstr>
      <vt:lpstr>Modelling_approach</vt:lpstr>
      <vt:lpstr>Number_facilities__backtesting</vt:lpstr>
      <vt:lpstr>Number_of_facilities__application_portfolio</vt:lpstr>
      <vt:lpstr>Number_of_Facility_Grades_or_Pools__K</vt:lpstr>
      <vt:lpstr>Portfolio</vt:lpstr>
      <vt:lpstr>'1.0'!Print_Area</vt:lpstr>
      <vt:lpstr>'1.1'!Print_Area</vt:lpstr>
      <vt:lpstr>'1.2'!Print_Area</vt:lpstr>
      <vt:lpstr>'2.0'!Print_Area</vt:lpstr>
      <vt:lpstr>Glossary!Print_Area</vt:lpstr>
      <vt:lpstr>Index!Print_Area</vt:lpstr>
      <vt:lpstr>Instructions!Print_Area</vt:lpstr>
      <vt:lpstr>Relevant_observation_period</vt:lpstr>
      <vt:lpstr>Risk_Weighted_Exposure_Amount</vt:lpstr>
      <vt:lpstr>Workout_period</vt:lpstr>
      <vt:lpstr>Write_off</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2019-02-20T10:27:31Z</dcterms:created>
  <dcterms:modified xsi:type="dcterms:W3CDTF">2020-11-24T09:51:23Z</dcterms:modified>
</cp:coreProperties>
</file>